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tabRatio="790" firstSheet="1" activeTab="1"/>
  </bookViews>
  <sheets>
    <sheet name="TUBI SPIRODRAIN 600 mm" sheetId="1" r:id="rId1"/>
    <sheet name="TUBI SPIRODRAIN 500 mm" sheetId="2" r:id="rId2"/>
    <sheet name="TUBI SPIRODRAIN 300 mm" sheetId="3" r:id="rId3"/>
    <sheet name="TUBI SPIRODRAIN 250 mm" sheetId="4" r:id="rId4"/>
    <sheet name="TUBI SPIRODRAIN 200 mm" sheetId="5" r:id="rId5"/>
    <sheet name="TUBI SPIRODRAIN 150 mm" sheetId="6" r:id="rId6"/>
  </sheets>
  <definedNames>
    <definedName name="ATTR">#REF!</definedName>
    <definedName name="COMP">#REF!</definedName>
    <definedName name="MAT">#REF!</definedName>
    <definedName name="PARTEB">#REF!</definedName>
    <definedName name="PRT">#REF!</definedName>
    <definedName name="TEC">#REF!</definedName>
    <definedName name="TRAS">#REF!</definedName>
  </definedNames>
  <calcPr fullCalcOnLoad="1"/>
</workbook>
</file>

<file path=xl/sharedStrings.xml><?xml version="1.0" encoding="utf-8"?>
<sst xmlns="http://schemas.openxmlformats.org/spreadsheetml/2006/main" count="335" uniqueCount="50">
  <si>
    <t>Descrizione</t>
  </si>
  <si>
    <t>TABELLA ANALISI PREZZI</t>
  </si>
  <si>
    <t>cod.</t>
  </si>
  <si>
    <t>u.m.</t>
  </si>
  <si>
    <t>%</t>
  </si>
  <si>
    <t>A</t>
  </si>
  <si>
    <t>ora</t>
  </si>
  <si>
    <t>Totale mano d'opera  :</t>
  </si>
  <si>
    <t>Costo unitario</t>
  </si>
  <si>
    <t>Prodotti</t>
  </si>
  <si>
    <t>Incidenza</t>
  </si>
  <si>
    <t>B</t>
  </si>
  <si>
    <t>Materiali</t>
  </si>
  <si>
    <t>Totale Materiali  :</t>
  </si>
  <si>
    <t>C</t>
  </si>
  <si>
    <t>Totale noli e trasporti  :</t>
  </si>
  <si>
    <t>TOTALE COSTI</t>
  </si>
  <si>
    <t>Spese generali</t>
  </si>
  <si>
    <t>Utile d'Impresa  (su costi + Spese generali)</t>
  </si>
  <si>
    <t>TOTALE</t>
  </si>
  <si>
    <t>PREZZO  DI APPLICAZIONE</t>
  </si>
  <si>
    <t>Noli e trasporti e varie</t>
  </si>
  <si>
    <t xml:space="preserve">Mano d'opera </t>
  </si>
  <si>
    <t>Operaio comune</t>
  </si>
  <si>
    <t xml:space="preserve"> </t>
  </si>
  <si>
    <t xml:space="preserve">  </t>
  </si>
  <si>
    <t>Escavatore a caldo</t>
  </si>
  <si>
    <t xml:space="preserve">€ </t>
  </si>
  <si>
    <t>Movimentazione di cantiere</t>
  </si>
  <si>
    <t>Giunto di collegamento</t>
  </si>
  <si>
    <t>Gruppo bulloni di serraggio</t>
  </si>
  <si>
    <t>ml</t>
  </si>
  <si>
    <t>n/ml</t>
  </si>
  <si>
    <t>ML</t>
  </si>
  <si>
    <t>€  / ml</t>
  </si>
  <si>
    <t>Tubo Spirodrain di diametro 600 mm</t>
  </si>
  <si>
    <t>Tubo Spirodrain di diametro 150 mm</t>
  </si>
  <si>
    <t>Tubo Spirodrain di diametro 200 mm</t>
  </si>
  <si>
    <t>Tubo Spirodrain di diametro 250 mm</t>
  </si>
  <si>
    <t>Tubo Spirodrain di diametro 300 mm</t>
  </si>
  <si>
    <t>Tubo Spirodrain di diametro 500 mm</t>
  </si>
  <si>
    <t>Fornitura e posa in opera di tubi dreno in acciaio SPIRODRAIN del diametro di 500 mm in barre da 6,00 m, escluso il trasporto in cantiere da calcolare a parte.  I tubi dreno SPIRODRAIN sono elementi metallici a sezione circolare, con profilo ondulato realizzate mediante la profilatura, curvatura e graffatura, a quadruplo spessore, di una banda d’acciaio strutturale (designazione standard Europea DX51+Z200 secondo la Normativa UNI EN 10346:2015), zincato a caldo secondo la Normativa UNI EN 10346:2015). I tubi dreno SPIRODRAIN sono dotati di 60 fori al metro lineare di diametro di 8 mm distribuiti su file poste a 120° fra loro.</t>
  </si>
  <si>
    <t>Fornitura e posa in opera di tubi dreno in acciaio SPIRODRAIN del diametro di 300 mm in barre da 6,00 m, escluso il trasporto in cantiere da calcolare a parte.  I tubi dreno SPIRODRAIN sono elementi metallici a sezione circolare, con profilo ondulato realizzate mediante la profilatura, curvatura e graffatura, a quadruplo spessore, di una banda d’acciaio strutturale (designazione standard Europea DX51+Z200 secondo la Normativa UNI EN 10346:2015), zincato a caldo secondo la Normativa UNI EN 10346:2015). I tubi dreno SPIRODRAIN sono dotati di 60 fori al metro lineare di diametro di 8 mm distribuiti su file poste a 120° fra loro.</t>
  </si>
  <si>
    <t>Fornitura e posa in opera di tubi dreno in acciaio SPIRODRAIN del diametro di 250 mm in barre da 6,00 m, escluso il trasporto in cantiere da calcolare a parte.  I tubi dreno SPIRODRAIN sono elementi metallici a sezione circolare, con profilo ondulato realizzate mediante la profilatura, curvatura e graffatura, a quadruplo spessore, di una banda d’acciaio strutturale (designazione standard Europea DX51+Z200 secondo la Normativa UNI EN 10346:2015), zincato a caldo secondo la Normativa UNI EN 10346:2015). I tubi dreno SPIRODRAIN sono dotati di 60 fori al metro lineare di diametro di 8 mm distribuiti su file poste a 120° fra loro.</t>
  </si>
  <si>
    <t>Fornitura e posa in opera di tubi dreno in acciaio SPIRODRAIN del diametro di 200 mm in barre da 6,00 m, escluso il trasporto in cantiere da calcolare a parte.  I tubi dreno SPIRODRAIN sono elementi metallici a sezione circolare, con profilo ondulato realizzate mediante la profilatura, curvatura e graffatura, a quadruplo spessore, di una banda d’acciaio strutturale (designazione standard Europea DX51+Z200 secondo la Normativa UNI EN 10346:2015), zincato a caldo secondo la Normativa UNI EN 10346:2015). I tubi dreno SPIRODRAIN sono dotati di 60 fori al metro lineare di diametro di 8 mm distribuiti su file poste a 120° fra loro.</t>
  </si>
  <si>
    <t>Fornitura e posa in opera di tubi dreno in acciaio SPIRODRAIN del diametro di 150 mm in barre da 6,00 m, escluso il trasporto in cantiere da calcolare a parte.  I tubi dreno SPIRODRAIN sono elementi metallici a sezione circolare, con profilo ondulato realizzate mediante la profilatura, curvatura e graffatura, a quadruplo spessore, di una banda d’acciaio strutturale (designazione standard Europea DX51+Z200 secondo la Normativa UNI EN 10346:2015), zincato a caldo secondo la Normativa UNI EN 10346:2015). I tubi dreno SPIRODRAIN sono dotati di 60 fori al metro lineare di diametro di 8 mm distribuiti su file poste a 120° fra loro.</t>
  </si>
  <si>
    <t>Fornitura e posa in opera di tubi dreno in acciaio SPIRODRAIN del diametro di 600 mm in barre da 6,00 m, escluso il trasporto in cantiere da calcolare a parte.  I tubi dreno SPIRODRAIN sono elementi metallici a sezione circolare, con profilo ondulato realizzate mediante la profilatura, curvatura e graffatura, a quadruplo spessore, di una banda d’acciaio strutturale (designazione standard Europea DX51+Z200 secondo la Normativa UNI EN 10346:2015), zincato a caldo secondo la Normativa UNI EN 10346:2015). I tubi dreno SPIRODRAIN sono dotati di 60 fori al metro lineare di diametro di 8 mm distribuiti su file poste a 120° fra loro.</t>
  </si>
  <si>
    <t>Sabbia</t>
  </si>
  <si>
    <t>mc/ml</t>
  </si>
  <si>
    <t>Movimentazione in cantiere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</si>
</sst>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%"/>
    <numFmt numFmtId="175" formatCode="_-[$€-2]\ * #,##0.00_-;\-[$€-2]\ * #,##0.00_-;_-[$€-2]\ * &quot;-&quot;??_-"/>
    <numFmt numFmtId="176" formatCode="_-[$€-2]\ * #,##0.000_-;\-[$€-2]\ * #,##0.000_-;_-[$€-2]\ * &quot;-&quot;??_-"/>
    <numFmt numFmtId="177" formatCode="_-[$€-2]\ * #,##0.00_-;\-[$€-2]\ * #,##0.00_-;_-[$€-2]\ * &quot;-&quot;??_-;_-@_-"/>
    <numFmt numFmtId="178" formatCode="#,##0.00_ ;\-#,##0.00\ "/>
    <numFmt numFmtId="179" formatCode="_-* #,##0.000_-;\-* #,##0.000_-;_-* &quot;-&quot;??_-;_-@_-"/>
    <numFmt numFmtId="180" formatCode="_-* #,##0.000_-;\-* #,##0.000_-;_-* &quot;-&quot;???_-;_-@_-"/>
    <numFmt numFmtId="181" formatCode="_-[$€-410]\ * #,##0.00_-;\-[$€-410]\ * #,##0.00_-;_-[$€-410]\ * &quot;-&quot;??_-;_-@_-"/>
    <numFmt numFmtId="182" formatCode="_-* #,##0.0000_-;\-* #,##0.0000_-;_-* &quot;-&quot;??_-;_-@_-"/>
    <numFmt numFmtId="183" formatCode="_-[$€-2]\ * #,##0.0000_-;\-[$€-2]\ * #,##0.0000_-;_-[$€-2]\ * &quot;-&quot;??_-"/>
    <numFmt numFmtId="184" formatCode="_-* #,##0.00000_-;\-* #,##0.00000_-;_-* &quot;-&quot;??_-;_-@_-"/>
    <numFmt numFmtId="185" formatCode="_-* #,##0.000000_-;\-* #,##0.000000_-;_-* &quot;-&quot;??_-;_-@_-"/>
    <numFmt numFmtId="186" formatCode="#,##0.0"/>
    <numFmt numFmtId="187" formatCode="_-[$€-2]\ * #,##0.000_-;\-[$€-2]\ * #,##0.000_-;_-[$€-2]\ * &quot;-&quot;???_-;_-@_-"/>
    <numFmt numFmtId="188" formatCode="_-* #,##0.0_-;\-* #,##0.0_-;_-* &quot;-&quot;?_-;_-@_-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  <numFmt numFmtId="193" formatCode="[$€-2]\ #,##0.00;[Red]\-[$€-2]\ #,##0.0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5" fontId="0" fillId="0" borderId="0" applyFont="0" applyFill="0" applyBorder="0" applyAlignment="0" applyProtection="0"/>
    <xf numFmtId="0" fontId="33" fillId="28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49" applyBorder="1">
      <alignment/>
      <protection/>
    </xf>
    <xf numFmtId="0" fontId="4" fillId="0" borderId="0" xfId="49">
      <alignment/>
      <protection/>
    </xf>
    <xf numFmtId="0" fontId="4" fillId="0" borderId="11" xfId="49" applyBorder="1">
      <alignment/>
      <protection/>
    </xf>
    <xf numFmtId="0" fontId="4" fillId="0" borderId="12" xfId="49" applyBorder="1">
      <alignment/>
      <protection/>
    </xf>
    <xf numFmtId="0" fontId="4" fillId="0" borderId="13" xfId="49" applyBorder="1" applyAlignment="1">
      <alignment horizontal="centerContinuous" vertical="center"/>
      <protection/>
    </xf>
    <xf numFmtId="0" fontId="4" fillId="0" borderId="14" xfId="49" applyBorder="1" applyAlignment="1">
      <alignment horizontal="centerContinuous" vertical="center"/>
      <protection/>
    </xf>
    <xf numFmtId="0" fontId="4" fillId="0" borderId="10" xfId="49" applyBorder="1" applyAlignment="1">
      <alignment horizontal="centerContinuous" vertical="center"/>
      <protection/>
    </xf>
    <xf numFmtId="0" fontId="1" fillId="0" borderId="15" xfId="49" applyFont="1" applyBorder="1" applyAlignment="1">
      <alignment horizontal="centerContinuous" vertical="center"/>
      <protection/>
    </xf>
    <xf numFmtId="0" fontId="4" fillId="0" borderId="0" xfId="49" applyBorder="1" applyAlignment="1">
      <alignment horizontal="centerContinuous" vertical="center"/>
      <protection/>
    </xf>
    <xf numFmtId="0" fontId="4" fillId="0" borderId="11" xfId="49" applyBorder="1" applyAlignment="1">
      <alignment horizontal="centerContinuous" vertical="center"/>
      <protection/>
    </xf>
    <xf numFmtId="0" fontId="4" fillId="0" borderId="12" xfId="49" applyBorder="1" applyAlignment="1">
      <alignment horizontal="centerContinuous" vertical="center"/>
      <protection/>
    </xf>
    <xf numFmtId="0" fontId="4" fillId="0" borderId="16" xfId="49" applyBorder="1" applyAlignment="1">
      <alignment horizontal="centerContinuous" vertical="center"/>
      <protection/>
    </xf>
    <xf numFmtId="0" fontId="4" fillId="0" borderId="17" xfId="49" applyBorder="1" applyAlignment="1">
      <alignment horizontal="centerContinuous" vertical="center"/>
      <protection/>
    </xf>
    <xf numFmtId="0" fontId="6" fillId="0" borderId="0" xfId="49" applyFont="1" applyAlignment="1">
      <alignment horizontal="center"/>
      <protection/>
    </xf>
    <xf numFmtId="0" fontId="6" fillId="0" borderId="16" xfId="49" applyFont="1" applyBorder="1" applyAlignment="1">
      <alignment horizontal="center"/>
      <protection/>
    </xf>
    <xf numFmtId="0" fontId="5" fillId="0" borderId="15" xfId="49" applyFont="1" applyBorder="1" applyAlignment="1">
      <alignment horizontal="center"/>
      <protection/>
    </xf>
    <xf numFmtId="0" fontId="5" fillId="0" borderId="0" xfId="49" applyFont="1" applyAlignment="1">
      <alignment horizontal="left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6" fillId="0" borderId="11" xfId="49" applyFont="1" applyBorder="1">
      <alignment/>
      <protection/>
    </xf>
    <xf numFmtId="169" fontId="6" fillId="0" borderId="0" xfId="47" applyFont="1" applyAlignment="1">
      <alignment horizontal="center"/>
    </xf>
    <xf numFmtId="3" fontId="6" fillId="0" borderId="0" xfId="49" applyNumberFormat="1" applyFont="1" applyAlignment="1">
      <alignment horizontal="right"/>
      <protection/>
    </xf>
    <xf numFmtId="175" fontId="6" fillId="0" borderId="0" xfId="44" applyFont="1" applyAlignment="1">
      <alignment/>
    </xf>
    <xf numFmtId="0" fontId="6" fillId="0" borderId="15" xfId="49" applyFont="1" applyBorder="1" applyAlignment="1">
      <alignment horizontal="right"/>
      <protection/>
    </xf>
    <xf numFmtId="0" fontId="5" fillId="0" borderId="0" xfId="49" applyFont="1" applyAlignment="1">
      <alignment horizontal="right"/>
      <protection/>
    </xf>
    <xf numFmtId="3" fontId="6" fillId="0" borderId="0" xfId="49" applyNumberFormat="1" applyFont="1">
      <alignment/>
      <protection/>
    </xf>
    <xf numFmtId="176" fontId="6" fillId="0" borderId="0" xfId="44" applyNumberFormat="1" applyFont="1" applyAlignment="1">
      <alignment/>
    </xf>
    <xf numFmtId="0" fontId="6" fillId="0" borderId="15" xfId="49" applyFont="1" applyBorder="1">
      <alignment/>
      <protection/>
    </xf>
    <xf numFmtId="175" fontId="5" fillId="0" borderId="0" xfId="44" applyFont="1" applyBorder="1" applyAlignment="1">
      <alignment/>
    </xf>
    <xf numFmtId="0" fontId="6" fillId="0" borderId="12" xfId="49" applyFont="1" applyBorder="1">
      <alignment/>
      <protection/>
    </xf>
    <xf numFmtId="0" fontId="5" fillId="0" borderId="16" xfId="49" applyFont="1" applyBorder="1" applyAlignment="1">
      <alignment horizontal="right"/>
      <protection/>
    </xf>
    <xf numFmtId="3" fontId="6" fillId="0" borderId="16" xfId="49" applyNumberFormat="1" applyFont="1" applyBorder="1" applyAlignment="1">
      <alignment horizontal="right"/>
      <protection/>
    </xf>
    <xf numFmtId="175" fontId="5" fillId="0" borderId="16" xfId="44" applyFont="1" applyBorder="1" applyAlignment="1">
      <alignment/>
    </xf>
    <xf numFmtId="175" fontId="5" fillId="0" borderId="0" xfId="44" applyNumberFormat="1" applyFont="1" applyBorder="1" applyAlignment="1">
      <alignment/>
    </xf>
    <xf numFmtId="175" fontId="6" fillId="0" borderId="0" xfId="44" applyFont="1" applyAlignment="1">
      <alignment horizontal="right"/>
    </xf>
    <xf numFmtId="49" fontId="6" fillId="0" borderId="15" xfId="49" applyNumberFormat="1" applyFont="1" applyBorder="1" applyAlignment="1">
      <alignment horizontal="right"/>
      <protection/>
    </xf>
    <xf numFmtId="176" fontId="6" fillId="0" borderId="0" xfId="44" applyNumberFormat="1" applyFont="1" applyAlignment="1">
      <alignment horizontal="right"/>
    </xf>
    <xf numFmtId="174" fontId="6" fillId="0" borderId="18" xfId="52" applyNumberFormat="1" applyFont="1" applyBorder="1" applyAlignment="1">
      <alignment/>
    </xf>
    <xf numFmtId="174" fontId="6" fillId="0" borderId="19" xfId="52" applyNumberFormat="1" applyFont="1" applyBorder="1" applyAlignment="1">
      <alignment/>
    </xf>
    <xf numFmtId="174" fontId="6" fillId="0" borderId="11" xfId="52" applyNumberFormat="1" applyFont="1" applyBorder="1" applyAlignment="1">
      <alignment/>
    </xf>
    <xf numFmtId="174" fontId="6" fillId="0" borderId="17" xfId="52" applyNumberFormat="1" applyFont="1" applyBorder="1" applyAlignment="1">
      <alignment/>
    </xf>
    <xf numFmtId="0" fontId="2" fillId="0" borderId="0" xfId="49" applyFont="1">
      <alignment/>
      <protection/>
    </xf>
    <xf numFmtId="49" fontId="1" fillId="0" borderId="15" xfId="49" applyNumberFormat="1" applyFont="1" applyBorder="1" applyAlignment="1">
      <alignment horizontal="right"/>
      <protection/>
    </xf>
    <xf numFmtId="0" fontId="2" fillId="0" borderId="0" xfId="49" applyFont="1" applyFill="1" applyAlignment="1">
      <alignment horizontal="left"/>
      <protection/>
    </xf>
    <xf numFmtId="49" fontId="1" fillId="0" borderId="15" xfId="49" applyNumberFormat="1" applyFont="1" applyBorder="1" applyAlignment="1">
      <alignment horizontal="center"/>
      <protection/>
    </xf>
    <xf numFmtId="175" fontId="6" fillId="0" borderId="0" xfId="44" applyNumberFormat="1" applyFont="1" applyAlignment="1">
      <alignment/>
    </xf>
    <xf numFmtId="0" fontId="6" fillId="0" borderId="0" xfId="49" applyFont="1" applyFill="1">
      <alignment/>
      <protection/>
    </xf>
    <xf numFmtId="0" fontId="7" fillId="0" borderId="0" xfId="49" applyFont="1">
      <alignment/>
      <protection/>
    </xf>
    <xf numFmtId="175" fontId="6" fillId="0" borderId="0" xfId="44" applyFont="1" applyBorder="1" applyAlignment="1">
      <alignment horizontal="right"/>
    </xf>
    <xf numFmtId="0" fontId="4" fillId="0" borderId="14" xfId="0" applyFont="1" applyBorder="1" applyAlignment="1">
      <alignment horizontal="justify"/>
    </xf>
    <xf numFmtId="0" fontId="4" fillId="0" borderId="14" xfId="0" applyFont="1" applyBorder="1" applyAlignment="1">
      <alignment/>
    </xf>
    <xf numFmtId="175" fontId="6" fillId="0" borderId="0" xfId="44" applyNumberFormat="1" applyFont="1" applyBorder="1" applyAlignment="1">
      <alignment/>
    </xf>
    <xf numFmtId="0" fontId="5" fillId="0" borderId="0" xfId="49" applyFont="1" applyBorder="1" applyAlignment="1">
      <alignment horizontal="right"/>
      <protection/>
    </xf>
    <xf numFmtId="0" fontId="6" fillId="0" borderId="0" xfId="49" applyFont="1" applyBorder="1" applyAlignment="1">
      <alignment horizontal="center"/>
      <protection/>
    </xf>
    <xf numFmtId="3" fontId="6" fillId="0" borderId="0" xfId="49" applyNumberFormat="1" applyFont="1" applyBorder="1" applyAlignment="1">
      <alignment horizontal="right"/>
      <protection/>
    </xf>
    <xf numFmtId="0" fontId="5" fillId="0" borderId="13" xfId="49" applyFont="1" applyBorder="1" applyAlignment="1">
      <alignment horizontal="center"/>
      <protection/>
    </xf>
    <xf numFmtId="0" fontId="5" fillId="0" borderId="20" xfId="49" applyFont="1" applyBorder="1" applyAlignment="1">
      <alignment horizontal="center"/>
      <protection/>
    </xf>
    <xf numFmtId="175" fontId="5" fillId="0" borderId="21" xfId="44" applyNumberFormat="1" applyFont="1" applyBorder="1" applyAlignment="1">
      <alignment/>
    </xf>
    <xf numFmtId="178" fontId="5" fillId="0" borderId="22" xfId="44" applyNumberFormat="1" applyFont="1" applyBorder="1" applyAlignment="1">
      <alignment/>
    </xf>
    <xf numFmtId="0" fontId="5" fillId="0" borderId="22" xfId="49" applyFont="1" applyBorder="1" applyAlignment="1">
      <alignment horizontal="right"/>
      <protection/>
    </xf>
    <xf numFmtId="171" fontId="6" fillId="0" borderId="0" xfId="46" applyFont="1" applyAlignment="1">
      <alignment horizontal="center"/>
    </xf>
    <xf numFmtId="0" fontId="11" fillId="0" borderId="17" xfId="49" applyFont="1" applyBorder="1" applyAlignment="1">
      <alignment/>
      <protection/>
    </xf>
    <xf numFmtId="49" fontId="1" fillId="0" borderId="23" xfId="49" applyNumberFormat="1" applyFont="1" applyBorder="1" applyAlignment="1">
      <alignment horizontal="center"/>
      <protection/>
    </xf>
    <xf numFmtId="0" fontId="5" fillId="0" borderId="0" xfId="49" applyFont="1" applyAlignment="1">
      <alignment horizontal="right"/>
      <protection/>
    </xf>
    <xf numFmtId="171" fontId="6" fillId="0" borderId="0" xfId="46" applyFont="1" applyBorder="1" applyAlignment="1">
      <alignment horizontal="center"/>
    </xf>
    <xf numFmtId="175" fontId="6" fillId="0" borderId="0" xfId="44" applyNumberFormat="1" applyFont="1" applyBorder="1" applyAlignment="1">
      <alignment horizontal="right"/>
    </xf>
    <xf numFmtId="176" fontId="6" fillId="0" borderId="0" xfId="44" applyNumberFormat="1" applyFont="1" applyBorder="1" applyAlignment="1">
      <alignment/>
    </xf>
    <xf numFmtId="179" fontId="6" fillId="0" borderId="0" xfId="46" applyNumberFormat="1" applyFont="1" applyBorder="1" applyAlignment="1">
      <alignment horizontal="center"/>
    </xf>
    <xf numFmtId="0" fontId="1" fillId="0" borderId="18" xfId="49" applyFont="1" applyBorder="1" applyAlignment="1">
      <alignment horizontal="center"/>
      <protection/>
    </xf>
    <xf numFmtId="175" fontId="5" fillId="0" borderId="18" xfId="44" applyNumberFormat="1" applyFont="1" applyBorder="1" applyAlignment="1">
      <alignment/>
    </xf>
    <xf numFmtId="0" fontId="5" fillId="0" borderId="0" xfId="49" applyFont="1" applyAlignment="1">
      <alignment horizontal="justify"/>
      <protection/>
    </xf>
    <xf numFmtId="49" fontId="6" fillId="0" borderId="15" xfId="49" applyNumberFormat="1" applyFont="1" applyBorder="1" applyAlignment="1">
      <alignment horizontal="center"/>
      <protection/>
    </xf>
    <xf numFmtId="0" fontId="4" fillId="0" borderId="20" xfId="49" applyBorder="1">
      <alignment/>
      <protection/>
    </xf>
    <xf numFmtId="0" fontId="4" fillId="0" borderId="22" xfId="49" applyBorder="1">
      <alignment/>
      <protection/>
    </xf>
    <xf numFmtId="0" fontId="4" fillId="0" borderId="21" xfId="49" applyBorder="1">
      <alignment/>
      <protection/>
    </xf>
    <xf numFmtId="0" fontId="6" fillId="0" borderId="0" xfId="49" applyFont="1" applyAlignment="1">
      <alignment vertical="top" wrapText="1"/>
      <protection/>
    </xf>
    <xf numFmtId="0" fontId="5" fillId="0" borderId="22" xfId="49" applyFont="1" applyBorder="1" applyAlignment="1">
      <alignment horizontal="right"/>
      <protection/>
    </xf>
    <xf numFmtId="0" fontId="6" fillId="0" borderId="24" xfId="49" applyFont="1" applyBorder="1" applyAlignment="1">
      <alignment horizontal="center" vertical="center"/>
      <protection/>
    </xf>
    <xf numFmtId="0" fontId="6" fillId="0" borderId="25" xfId="49" applyFont="1" applyBorder="1" applyAlignment="1">
      <alignment horizontal="center" vertical="center"/>
      <protection/>
    </xf>
    <xf numFmtId="0" fontId="5" fillId="0" borderId="22" xfId="49" applyFont="1" applyBorder="1" applyAlignment="1">
      <alignment horizontal="center"/>
      <protection/>
    </xf>
    <xf numFmtId="0" fontId="4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15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5" fillId="0" borderId="26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8" fillId="0" borderId="24" xfId="49" applyFont="1" applyBorder="1" applyAlignment="1">
      <alignment horizontal="center" vertical="center"/>
      <protection/>
    </xf>
    <xf numFmtId="0" fontId="8" fillId="0" borderId="25" xfId="49" applyFont="1" applyBorder="1" applyAlignment="1">
      <alignment horizontal="center" vertical="center"/>
      <protection/>
    </xf>
    <xf numFmtId="0" fontId="6" fillId="0" borderId="24" xfId="49" applyFont="1" applyBorder="1" applyAlignment="1">
      <alignment horizontal="center" vertical="center" wrapText="1"/>
      <protection/>
    </xf>
    <xf numFmtId="0" fontId="6" fillId="0" borderId="25" xfId="49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justify" vertical="top"/>
    </xf>
    <xf numFmtId="0" fontId="4" fillId="0" borderId="18" xfId="0" applyFont="1" applyBorder="1" applyAlignment="1">
      <alignment horizontal="justify" vertical="top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PREZZI Mossone Sardegn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F30" sqref="F30"/>
    </sheetView>
  </sheetViews>
  <sheetFormatPr defaultColWidth="11.5546875" defaultRowHeight="15"/>
  <cols>
    <col min="1" max="1" width="3.88671875" style="0" customWidth="1"/>
    <col min="2" max="2" width="6.4453125" style="0" customWidth="1"/>
    <col min="3" max="3" width="32.6640625" style="0" customWidth="1"/>
    <col min="4" max="4" width="7.5546875" style="0" customWidth="1"/>
    <col min="5" max="5" width="8.88671875" style="0" customWidth="1"/>
    <col min="6" max="6" width="9.4453125" style="0" customWidth="1"/>
    <col min="8" max="8" width="7.10546875" style="0" customWidth="1"/>
    <col min="9" max="9" width="4.1054687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2"/>
    </row>
    <row r="2" spans="1:8" ht="15.75">
      <c r="A2" s="2"/>
      <c r="B2" s="56"/>
      <c r="C2" s="51"/>
      <c r="D2" s="50"/>
      <c r="E2" s="50"/>
      <c r="F2" s="50"/>
      <c r="G2" s="50"/>
      <c r="H2" s="1"/>
    </row>
    <row r="3" spans="1:8" ht="15.75" customHeight="1">
      <c r="A3" s="2"/>
      <c r="B3" s="63" t="s">
        <v>2</v>
      </c>
      <c r="C3" s="81" t="s">
        <v>46</v>
      </c>
      <c r="D3" s="82"/>
      <c r="E3" s="82"/>
      <c r="F3" s="82"/>
      <c r="G3" s="83"/>
      <c r="H3" s="3"/>
    </row>
    <row r="4" spans="1:8" ht="15.75">
      <c r="A4" s="2"/>
      <c r="B4" s="63"/>
      <c r="C4" s="84"/>
      <c r="D4" s="85"/>
      <c r="E4" s="85"/>
      <c r="F4" s="85"/>
      <c r="G4" s="86"/>
      <c r="H4" s="3"/>
    </row>
    <row r="5" spans="1:8" ht="15.75">
      <c r="A5" s="2"/>
      <c r="B5" s="45"/>
      <c r="C5" s="84"/>
      <c r="D5" s="85"/>
      <c r="E5" s="85"/>
      <c r="F5" s="85"/>
      <c r="G5" s="86"/>
      <c r="H5" s="3"/>
    </row>
    <row r="6" spans="1:8" ht="15.75">
      <c r="A6" s="2"/>
      <c r="B6" s="45"/>
      <c r="C6" s="84"/>
      <c r="D6" s="85"/>
      <c r="E6" s="85"/>
      <c r="F6" s="85"/>
      <c r="G6" s="86"/>
      <c r="H6" s="3"/>
    </row>
    <row r="7" spans="1:8" ht="15.75">
      <c r="A7" s="2"/>
      <c r="B7" s="45"/>
      <c r="C7" s="84"/>
      <c r="D7" s="85"/>
      <c r="E7" s="85"/>
      <c r="F7" s="85"/>
      <c r="G7" s="86"/>
      <c r="H7" s="3"/>
    </row>
    <row r="8" spans="1:8" ht="15.75">
      <c r="A8" s="2"/>
      <c r="B8" s="43"/>
      <c r="C8" s="84"/>
      <c r="D8" s="85"/>
      <c r="E8" s="85"/>
      <c r="F8" s="85"/>
      <c r="G8" s="86"/>
      <c r="H8" s="3"/>
    </row>
    <row r="9" spans="1:8" ht="15.75">
      <c r="A9" s="2"/>
      <c r="B9" s="43"/>
      <c r="C9" s="84"/>
      <c r="D9" s="85"/>
      <c r="E9" s="85"/>
      <c r="F9" s="85"/>
      <c r="G9" s="86"/>
      <c r="H9" s="3"/>
    </row>
    <row r="10" spans="1:8" ht="15.75">
      <c r="A10" s="2"/>
      <c r="B10" s="45"/>
      <c r="C10" s="87"/>
      <c r="D10" s="88"/>
      <c r="E10" s="88"/>
      <c r="F10" s="88"/>
      <c r="G10" s="89"/>
      <c r="H10" s="3"/>
    </row>
    <row r="11" spans="1:8" ht="15.75">
      <c r="A11" s="2"/>
      <c r="B11" s="4"/>
      <c r="C11" s="90"/>
      <c r="D11" s="90"/>
      <c r="E11" s="91"/>
      <c r="F11" s="69" t="s">
        <v>3</v>
      </c>
      <c r="G11" s="69" t="s">
        <v>33</v>
      </c>
      <c r="H11" s="62"/>
    </row>
    <row r="12" spans="1:8" ht="15.75">
      <c r="A12" s="2"/>
      <c r="B12" s="5"/>
      <c r="C12" s="6"/>
      <c r="D12" s="6"/>
      <c r="E12" s="6"/>
      <c r="F12" s="6"/>
      <c r="G12" s="6"/>
      <c r="H12" s="7"/>
    </row>
    <row r="13" spans="1:8" ht="15.75">
      <c r="A13" s="2"/>
      <c r="B13" s="8" t="s">
        <v>1</v>
      </c>
      <c r="C13" s="9"/>
      <c r="D13" s="9"/>
      <c r="E13" s="9"/>
      <c r="F13" s="9"/>
      <c r="G13" s="9"/>
      <c r="H13" s="10"/>
    </row>
    <row r="14" spans="1:8" ht="15.75">
      <c r="A14" s="2"/>
      <c r="B14" s="11"/>
      <c r="C14" s="12"/>
      <c r="D14" s="12"/>
      <c r="E14" s="12"/>
      <c r="F14" s="12"/>
      <c r="G14" s="12"/>
      <c r="H14" s="13"/>
    </row>
    <row r="15" spans="1:8" ht="15.75">
      <c r="A15" s="2"/>
      <c r="B15" s="78" t="s">
        <v>2</v>
      </c>
      <c r="C15" s="92" t="s">
        <v>0</v>
      </c>
      <c r="D15" s="78" t="s">
        <v>3</v>
      </c>
      <c r="E15" s="78" t="s">
        <v>10</v>
      </c>
      <c r="F15" s="94" t="s">
        <v>8</v>
      </c>
      <c r="G15" s="78" t="s">
        <v>9</v>
      </c>
      <c r="H15" s="78" t="s">
        <v>4</v>
      </c>
    </row>
    <row r="16" spans="1:8" ht="15.75">
      <c r="A16" s="2"/>
      <c r="B16" s="79"/>
      <c r="C16" s="93"/>
      <c r="D16" s="79" t="s">
        <v>3</v>
      </c>
      <c r="E16" s="79"/>
      <c r="F16" s="95"/>
      <c r="G16" s="79"/>
      <c r="H16" s="79"/>
    </row>
    <row r="17" spans="1:8" ht="15.75">
      <c r="A17" s="2"/>
      <c r="B17" s="16"/>
      <c r="C17" s="17"/>
      <c r="D17" s="18"/>
      <c r="E17" s="14"/>
      <c r="F17" s="19"/>
      <c r="G17" s="18"/>
      <c r="H17" s="20"/>
    </row>
    <row r="18" spans="1:8" ht="15.75">
      <c r="A18" s="2"/>
      <c r="B18" s="16" t="s">
        <v>5</v>
      </c>
      <c r="C18" s="42" t="s">
        <v>22</v>
      </c>
      <c r="D18" s="18"/>
      <c r="E18" s="14"/>
      <c r="F18" s="19"/>
      <c r="G18" s="18"/>
      <c r="H18" s="20"/>
    </row>
    <row r="19" spans="1:8" ht="15.75">
      <c r="A19" s="2"/>
      <c r="B19" s="36"/>
      <c r="C19" s="18" t="s">
        <v>23</v>
      </c>
      <c r="D19" s="14" t="s">
        <v>6</v>
      </c>
      <c r="E19" s="61">
        <v>0.05</v>
      </c>
      <c r="F19" s="66">
        <v>23.29</v>
      </c>
      <c r="G19" s="52">
        <f>+F19*E19</f>
        <v>1.1645</v>
      </c>
      <c r="H19" s="20"/>
    </row>
    <row r="20" spans="1:8" ht="15.75">
      <c r="A20" s="2"/>
      <c r="B20" s="36"/>
      <c r="C20" s="18" t="s">
        <v>24</v>
      </c>
      <c r="D20" s="14" t="s">
        <v>24</v>
      </c>
      <c r="E20" s="68" t="s">
        <v>25</v>
      </c>
      <c r="F20" s="66" t="s">
        <v>24</v>
      </c>
      <c r="G20" s="52" t="s">
        <v>24</v>
      </c>
      <c r="H20" s="20"/>
    </row>
    <row r="21" spans="1:8" ht="15.75">
      <c r="A21" s="2"/>
      <c r="B21" s="36"/>
      <c r="C21" s="18" t="s">
        <v>24</v>
      </c>
      <c r="D21" s="14" t="s">
        <v>24</v>
      </c>
      <c r="E21" s="68" t="s">
        <v>24</v>
      </c>
      <c r="F21" s="49" t="s">
        <v>24</v>
      </c>
      <c r="G21" s="52" t="s">
        <v>24</v>
      </c>
      <c r="H21" s="20"/>
    </row>
    <row r="22" spans="1:8" ht="15.75">
      <c r="A22" s="2"/>
      <c r="B22" s="36"/>
      <c r="C22" s="48"/>
      <c r="D22" s="14"/>
      <c r="E22" s="65"/>
      <c r="F22" s="49"/>
      <c r="G22" s="67"/>
      <c r="H22" s="20"/>
    </row>
    <row r="23" spans="1:8" ht="15.75">
      <c r="A23" s="2"/>
      <c r="B23" s="36"/>
      <c r="C23" s="18"/>
      <c r="D23" s="14"/>
      <c r="E23" s="61"/>
      <c r="F23" s="35"/>
      <c r="G23" s="23"/>
      <c r="H23" s="20"/>
    </row>
    <row r="24" spans="1:8" ht="15.75">
      <c r="A24" s="2"/>
      <c r="B24" s="24"/>
      <c r="C24" s="64" t="s">
        <v>7</v>
      </c>
      <c r="D24" s="14"/>
      <c r="E24" s="61"/>
      <c r="F24" s="22"/>
      <c r="G24" s="70">
        <f>SUM(G19:G23)</f>
        <v>1.1645</v>
      </c>
      <c r="H24" s="39">
        <f>+G24/G44</f>
        <v>0.011482805374090967</v>
      </c>
    </row>
    <row r="25" spans="1:8" ht="15.75">
      <c r="A25" s="2"/>
      <c r="B25" s="24"/>
      <c r="C25" s="18"/>
      <c r="D25" s="14"/>
      <c r="E25" s="61"/>
      <c r="F25" s="22"/>
      <c r="G25" s="26"/>
      <c r="H25" s="20"/>
    </row>
    <row r="26" spans="1:8" ht="15.75">
      <c r="A26" s="2"/>
      <c r="B26" s="16" t="s">
        <v>11</v>
      </c>
      <c r="C26" s="42" t="s">
        <v>12</v>
      </c>
      <c r="D26" s="14"/>
      <c r="E26" s="61"/>
      <c r="F26" s="22"/>
      <c r="G26" s="26"/>
      <c r="H26" s="20"/>
    </row>
    <row r="27" spans="1:8" ht="15.75">
      <c r="A27" s="2"/>
      <c r="B27" s="72"/>
      <c r="C27" s="18"/>
      <c r="D27" s="14"/>
      <c r="E27" s="61"/>
      <c r="F27" s="35"/>
      <c r="G27" s="46"/>
      <c r="H27" s="20"/>
    </row>
    <row r="28" spans="1:8" ht="15.75">
      <c r="A28" s="2"/>
      <c r="B28" s="72"/>
      <c r="C28" s="76" t="s">
        <v>35</v>
      </c>
      <c r="D28" s="14" t="s">
        <v>31</v>
      </c>
      <c r="E28" s="61">
        <v>1</v>
      </c>
      <c r="F28" s="35">
        <v>74.8</v>
      </c>
      <c r="G28" s="46">
        <f>+F28*E28</f>
        <v>74.8</v>
      </c>
      <c r="H28" s="20"/>
    </row>
    <row r="29" spans="1:8" ht="15.75">
      <c r="A29" s="2"/>
      <c r="B29" s="72"/>
      <c r="C29" s="76" t="s">
        <v>29</v>
      </c>
      <c r="D29" s="14" t="s">
        <v>32</v>
      </c>
      <c r="E29" s="61">
        <v>0.16</v>
      </c>
      <c r="F29" s="35">
        <v>27.8</v>
      </c>
      <c r="G29" s="46">
        <f>+F29*E29</f>
        <v>4.448</v>
      </c>
      <c r="H29" s="20"/>
    </row>
    <row r="30" spans="1:8" ht="15.75">
      <c r="A30" s="2"/>
      <c r="B30" s="72"/>
      <c r="C30" s="18" t="s">
        <v>47</v>
      </c>
      <c r="D30" s="14" t="s">
        <v>48</v>
      </c>
      <c r="E30" s="61">
        <v>0.6</v>
      </c>
      <c r="F30" s="35">
        <v>25</v>
      </c>
      <c r="G30" s="27">
        <f>+F30*E30</f>
        <v>15</v>
      </c>
      <c r="H30" s="20"/>
    </row>
    <row r="31" spans="1:8" ht="15.75">
      <c r="A31" s="2"/>
      <c r="B31" s="72"/>
      <c r="C31" s="18"/>
      <c r="D31" s="14"/>
      <c r="E31" s="61"/>
      <c r="F31" s="35"/>
      <c r="G31" s="27"/>
      <c r="H31" s="20"/>
    </row>
    <row r="32" spans="1:8" ht="15.75">
      <c r="A32" s="2"/>
      <c r="B32" s="72"/>
      <c r="C32" s="64" t="s">
        <v>13</v>
      </c>
      <c r="D32" s="14"/>
      <c r="E32" s="61"/>
      <c r="F32" s="22"/>
      <c r="G32" s="70">
        <f>SUM(G27:G31)</f>
        <v>94.24799999999999</v>
      </c>
      <c r="H32" s="38">
        <f>+G32/G44</f>
        <v>0.9293528904227782</v>
      </c>
    </row>
    <row r="33" spans="1:8" ht="15.75">
      <c r="A33" s="2"/>
      <c r="B33" s="36"/>
      <c r="C33" s="18"/>
      <c r="D33" s="14"/>
      <c r="E33" s="61"/>
      <c r="F33" s="22"/>
      <c r="G33" s="26"/>
      <c r="H33" s="20"/>
    </row>
    <row r="34" spans="1:8" ht="15.75">
      <c r="A34" s="2"/>
      <c r="B34" s="16" t="s">
        <v>14</v>
      </c>
      <c r="C34" s="44" t="s">
        <v>21</v>
      </c>
      <c r="D34" s="18"/>
      <c r="E34" s="61"/>
      <c r="F34" s="22"/>
      <c r="G34" s="26"/>
      <c r="H34" s="20"/>
    </row>
    <row r="35" spans="1:8" ht="15.75">
      <c r="A35" s="2"/>
      <c r="B35" s="36"/>
      <c r="C35" s="47"/>
      <c r="D35" s="14"/>
      <c r="E35" s="61"/>
      <c r="F35" s="35"/>
      <c r="G35" s="46" t="s">
        <v>24</v>
      </c>
      <c r="H35" s="20"/>
    </row>
    <row r="36" spans="1:8" ht="15.75">
      <c r="A36" s="2"/>
      <c r="B36" s="36"/>
      <c r="C36" s="47" t="s">
        <v>26</v>
      </c>
      <c r="D36" s="14" t="s">
        <v>6</v>
      </c>
      <c r="E36" s="61">
        <v>0.02</v>
      </c>
      <c r="F36" s="35">
        <v>120</v>
      </c>
      <c r="G36" s="46">
        <f>+F36*E36</f>
        <v>2.4</v>
      </c>
      <c r="H36" s="20"/>
    </row>
    <row r="37" spans="1:8" ht="15.75">
      <c r="A37" s="2"/>
      <c r="B37" s="72"/>
      <c r="C37" s="47" t="s">
        <v>49</v>
      </c>
      <c r="D37" s="14" t="s">
        <v>32</v>
      </c>
      <c r="E37" s="61">
        <v>1</v>
      </c>
      <c r="F37" s="35">
        <v>3.6</v>
      </c>
      <c r="G37" s="46">
        <f>E37*F37</f>
        <v>3.6</v>
      </c>
      <c r="H37" s="20"/>
    </row>
    <row r="38" spans="1:8" ht="15.75">
      <c r="A38" s="2"/>
      <c r="B38" s="72"/>
      <c r="C38" s="18"/>
      <c r="D38" s="14"/>
      <c r="E38" s="61"/>
      <c r="F38" s="35"/>
      <c r="G38" s="46" t="s">
        <v>24</v>
      </c>
      <c r="H38" s="20"/>
    </row>
    <row r="39" spans="1:8" ht="15.75">
      <c r="A39" s="2"/>
      <c r="B39" s="72"/>
      <c r="C39" s="47"/>
      <c r="D39" s="14"/>
      <c r="E39" s="61"/>
      <c r="F39" s="37"/>
      <c r="G39" s="27"/>
      <c r="H39" s="20"/>
    </row>
    <row r="40" spans="1:8" ht="15.75">
      <c r="A40" s="2"/>
      <c r="B40" s="36"/>
      <c r="C40" s="64" t="s">
        <v>15</v>
      </c>
      <c r="D40" s="14"/>
      <c r="E40" s="61"/>
      <c r="F40" s="22"/>
      <c r="G40" s="70">
        <f>SUM(G35:G39)</f>
        <v>6</v>
      </c>
      <c r="H40" s="38">
        <f>+G40/G44</f>
        <v>0.059164304203130784</v>
      </c>
    </row>
    <row r="41" spans="1:8" ht="15.75">
      <c r="A41" s="2"/>
      <c r="B41" s="28"/>
      <c r="C41" s="25"/>
      <c r="D41" s="14"/>
      <c r="E41" s="61"/>
      <c r="F41" s="22"/>
      <c r="G41" s="29"/>
      <c r="H41" s="40"/>
    </row>
    <row r="42" spans="1:8" ht="15.75">
      <c r="A42" s="2"/>
      <c r="B42" s="28"/>
      <c r="C42" s="25"/>
      <c r="D42" s="14"/>
      <c r="E42" s="14"/>
      <c r="F42" s="22"/>
      <c r="G42" s="29"/>
      <c r="H42" s="40"/>
    </row>
    <row r="43" spans="1:8" ht="15.75">
      <c r="A43" s="2"/>
      <c r="B43" s="30"/>
      <c r="C43" s="31"/>
      <c r="D43" s="15"/>
      <c r="E43" s="15"/>
      <c r="F43" s="32"/>
      <c r="G43" s="33"/>
      <c r="H43" s="41"/>
    </row>
    <row r="44" spans="1:8" ht="15.75">
      <c r="A44" s="2"/>
      <c r="B44" s="28"/>
      <c r="C44" s="64" t="s">
        <v>16</v>
      </c>
      <c r="D44" s="14"/>
      <c r="E44" s="14"/>
      <c r="F44" s="22"/>
      <c r="G44" s="70">
        <f>+G24+G32+G40</f>
        <v>101.4125</v>
      </c>
      <c r="H44" s="38">
        <f>+G44/G44</f>
        <v>1</v>
      </c>
    </row>
    <row r="45" spans="1:8" ht="15.75">
      <c r="A45" s="2"/>
      <c r="B45" s="28"/>
      <c r="C45" s="25"/>
      <c r="D45" s="14"/>
      <c r="E45" s="14"/>
      <c r="F45" s="22"/>
      <c r="G45" s="34"/>
      <c r="H45" s="20"/>
    </row>
    <row r="46" spans="1:8" ht="15.75">
      <c r="A46" s="2"/>
      <c r="B46" s="28"/>
      <c r="C46" s="71" t="s">
        <v>17</v>
      </c>
      <c r="D46" s="14" t="s">
        <v>4</v>
      </c>
      <c r="E46" s="21">
        <v>13</v>
      </c>
      <c r="F46" s="22"/>
      <c r="G46" s="70">
        <f>+G44*13%</f>
        <v>13.183625</v>
      </c>
      <c r="H46" s="40"/>
    </row>
    <row r="47" spans="1:8" ht="15.75">
      <c r="A47" s="2"/>
      <c r="B47" s="28"/>
      <c r="C47" s="25"/>
      <c r="D47" s="14"/>
      <c r="E47" s="21"/>
      <c r="F47" s="22"/>
      <c r="G47" s="34"/>
      <c r="H47" s="40"/>
    </row>
    <row r="48" spans="1:8" ht="15.75">
      <c r="A48" s="2"/>
      <c r="B48" s="28"/>
      <c r="C48" s="71" t="s">
        <v>18</v>
      </c>
      <c r="D48" s="14" t="s">
        <v>4</v>
      </c>
      <c r="E48" s="21">
        <v>10</v>
      </c>
      <c r="F48" s="22"/>
      <c r="G48" s="70">
        <f>(G44+G46)*10%</f>
        <v>11.4596125</v>
      </c>
      <c r="H48" s="40"/>
    </row>
    <row r="49" spans="1:8" ht="16.5" thickBot="1">
      <c r="A49" s="2"/>
      <c r="B49" s="28"/>
      <c r="C49" s="53"/>
      <c r="D49" s="54"/>
      <c r="E49" s="54"/>
      <c r="F49" s="55"/>
      <c r="G49" s="34"/>
      <c r="H49" s="20"/>
    </row>
    <row r="50" spans="1:8" ht="16.5" thickBot="1">
      <c r="A50" s="2"/>
      <c r="B50" s="57"/>
      <c r="C50" s="60" t="s">
        <v>19</v>
      </c>
      <c r="D50" s="80"/>
      <c r="E50" s="80"/>
      <c r="F50" s="77" t="s">
        <v>27</v>
      </c>
      <c r="G50" s="59">
        <f>+G48+G46+G44</f>
        <v>126.05573749999999</v>
      </c>
      <c r="H50" s="58"/>
    </row>
    <row r="51" spans="1:8" ht="16.5" thickBot="1">
      <c r="A51" s="2"/>
      <c r="B51" s="57"/>
      <c r="C51" s="60" t="s">
        <v>20</v>
      </c>
      <c r="D51" s="80"/>
      <c r="E51" s="80"/>
      <c r="F51" s="77" t="s">
        <v>34</v>
      </c>
      <c r="G51" s="59">
        <f>G50</f>
        <v>126.05573749999999</v>
      </c>
      <c r="H51" s="58"/>
    </row>
    <row r="52" spans="1:8" ht="16.5" thickBot="1">
      <c r="A52" s="2"/>
      <c r="B52" s="2"/>
      <c r="C52" s="2"/>
      <c r="D52" s="2"/>
      <c r="E52" s="73"/>
      <c r="F52" s="74"/>
      <c r="G52" s="74"/>
      <c r="H52" s="75"/>
    </row>
  </sheetData>
  <sheetProtection/>
  <mergeCells count="11">
    <mergeCell ref="B15:B16"/>
    <mergeCell ref="C15:C16"/>
    <mergeCell ref="D15:D16"/>
    <mergeCell ref="E15:E16"/>
    <mergeCell ref="F15:F16"/>
    <mergeCell ref="G15:G16"/>
    <mergeCell ref="H15:H16"/>
    <mergeCell ref="D50:E50"/>
    <mergeCell ref="D51:E51"/>
    <mergeCell ref="C3:G10"/>
    <mergeCell ref="C11:E11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D38" sqref="D38"/>
    </sheetView>
  </sheetViews>
  <sheetFormatPr defaultColWidth="11.5546875" defaultRowHeight="15"/>
  <cols>
    <col min="1" max="1" width="3.88671875" style="0" customWidth="1"/>
    <col min="2" max="2" width="6.4453125" style="0" customWidth="1"/>
    <col min="3" max="3" width="32.6640625" style="0" customWidth="1"/>
    <col min="4" max="4" width="7.5546875" style="0" customWidth="1"/>
    <col min="5" max="5" width="8.88671875" style="0" customWidth="1"/>
    <col min="6" max="6" width="9.4453125" style="0" customWidth="1"/>
    <col min="7" max="7" width="10.6640625" style="0" customWidth="1"/>
    <col min="8" max="8" width="7.10546875" style="0" customWidth="1"/>
    <col min="9" max="9" width="4.335937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2"/>
    </row>
    <row r="2" spans="1:8" ht="15.75">
      <c r="A2" s="2"/>
      <c r="B2" s="56"/>
      <c r="C2" s="51"/>
      <c r="D2" s="50"/>
      <c r="E2" s="50"/>
      <c r="F2" s="50"/>
      <c r="G2" s="50"/>
      <c r="H2" s="1"/>
    </row>
    <row r="3" spans="1:8" ht="15.75">
      <c r="A3" s="2"/>
      <c r="B3" s="63" t="s">
        <v>2</v>
      </c>
      <c r="C3" s="96" t="s">
        <v>41</v>
      </c>
      <c r="D3" s="97"/>
      <c r="E3" s="97"/>
      <c r="F3" s="97"/>
      <c r="G3" s="97"/>
      <c r="H3" s="3"/>
    </row>
    <row r="4" spans="1:8" ht="15.75">
      <c r="A4" s="2"/>
      <c r="B4" s="63"/>
      <c r="C4" s="97"/>
      <c r="D4" s="97"/>
      <c r="E4" s="97"/>
      <c r="F4" s="97"/>
      <c r="G4" s="97"/>
      <c r="H4" s="3"/>
    </row>
    <row r="5" spans="1:8" ht="15.75">
      <c r="A5" s="2"/>
      <c r="B5" s="45"/>
      <c r="C5" s="97"/>
      <c r="D5" s="97"/>
      <c r="E5" s="97"/>
      <c r="F5" s="97"/>
      <c r="G5" s="97"/>
      <c r="H5" s="3"/>
    </row>
    <row r="6" spans="1:8" ht="15.75">
      <c r="A6" s="2"/>
      <c r="B6" s="45"/>
      <c r="C6" s="97"/>
      <c r="D6" s="97"/>
      <c r="E6" s="97"/>
      <c r="F6" s="97"/>
      <c r="G6" s="97"/>
      <c r="H6" s="3"/>
    </row>
    <row r="7" spans="1:8" ht="15.75">
      <c r="A7" s="2"/>
      <c r="B7" s="45"/>
      <c r="C7" s="97"/>
      <c r="D7" s="97"/>
      <c r="E7" s="97"/>
      <c r="F7" s="97"/>
      <c r="G7" s="97"/>
      <c r="H7" s="3"/>
    </row>
    <row r="8" spans="1:8" ht="15.75">
      <c r="A8" s="2"/>
      <c r="B8" s="43"/>
      <c r="C8" s="97"/>
      <c r="D8" s="97"/>
      <c r="E8" s="97"/>
      <c r="F8" s="97"/>
      <c r="G8" s="97"/>
      <c r="H8" s="3"/>
    </row>
    <row r="9" spans="1:8" ht="15.75">
      <c r="A9" s="2"/>
      <c r="B9" s="43"/>
      <c r="C9" s="97"/>
      <c r="D9" s="97"/>
      <c r="E9" s="97"/>
      <c r="F9" s="97"/>
      <c r="G9" s="97"/>
      <c r="H9" s="3"/>
    </row>
    <row r="10" spans="1:8" ht="15.75">
      <c r="A10" s="2"/>
      <c r="B10" s="45"/>
      <c r="C10" s="97"/>
      <c r="D10" s="97"/>
      <c r="E10" s="97"/>
      <c r="F10" s="97"/>
      <c r="G10" s="97"/>
      <c r="H10" s="3"/>
    </row>
    <row r="11" spans="1:8" ht="15.75">
      <c r="A11" s="2"/>
      <c r="B11" s="4"/>
      <c r="C11" s="90"/>
      <c r="D11" s="90"/>
      <c r="E11" s="91"/>
      <c r="F11" s="69" t="s">
        <v>3</v>
      </c>
      <c r="G11" s="69" t="s">
        <v>33</v>
      </c>
      <c r="H11" s="62"/>
    </row>
    <row r="12" spans="1:8" ht="15.75">
      <c r="A12" s="2"/>
      <c r="B12" s="5"/>
      <c r="C12" s="6"/>
      <c r="D12" s="6"/>
      <c r="E12" s="6"/>
      <c r="F12" s="6"/>
      <c r="G12" s="6"/>
      <c r="H12" s="7"/>
    </row>
    <row r="13" spans="1:8" ht="15.75">
      <c r="A13" s="2"/>
      <c r="B13" s="8" t="s">
        <v>1</v>
      </c>
      <c r="C13" s="9"/>
      <c r="D13" s="9"/>
      <c r="E13" s="9"/>
      <c r="F13" s="9"/>
      <c r="G13" s="9"/>
      <c r="H13" s="10"/>
    </row>
    <row r="14" spans="1:8" ht="15.75">
      <c r="A14" s="2"/>
      <c r="B14" s="11"/>
      <c r="C14" s="12"/>
      <c r="D14" s="12"/>
      <c r="E14" s="12"/>
      <c r="F14" s="12"/>
      <c r="G14" s="12"/>
      <c r="H14" s="13"/>
    </row>
    <row r="15" spans="1:8" ht="15.75">
      <c r="A15" s="2"/>
      <c r="B15" s="78" t="s">
        <v>2</v>
      </c>
      <c r="C15" s="92" t="s">
        <v>0</v>
      </c>
      <c r="D15" s="78" t="s">
        <v>3</v>
      </c>
      <c r="E15" s="78" t="s">
        <v>10</v>
      </c>
      <c r="F15" s="94" t="s">
        <v>8</v>
      </c>
      <c r="G15" s="78" t="s">
        <v>9</v>
      </c>
      <c r="H15" s="78" t="s">
        <v>4</v>
      </c>
    </row>
    <row r="16" spans="1:8" ht="15.75">
      <c r="A16" s="2"/>
      <c r="B16" s="79"/>
      <c r="C16" s="93"/>
      <c r="D16" s="79" t="s">
        <v>3</v>
      </c>
      <c r="E16" s="79"/>
      <c r="F16" s="95"/>
      <c r="G16" s="79"/>
      <c r="H16" s="79"/>
    </row>
    <row r="17" spans="1:8" ht="15.75">
      <c r="A17" s="2"/>
      <c r="B17" s="16"/>
      <c r="C17" s="17"/>
      <c r="D17" s="18"/>
      <c r="E17" s="14"/>
      <c r="F17" s="19"/>
      <c r="G17" s="18"/>
      <c r="H17" s="20"/>
    </row>
    <row r="18" spans="1:8" ht="15.75">
      <c r="A18" s="2"/>
      <c r="B18" s="16" t="s">
        <v>5</v>
      </c>
      <c r="C18" s="42" t="s">
        <v>22</v>
      </c>
      <c r="D18" s="18"/>
      <c r="E18" s="14"/>
      <c r="F18" s="19"/>
      <c r="G18" s="18"/>
      <c r="H18" s="20"/>
    </row>
    <row r="19" spans="1:8" ht="15.75">
      <c r="A19" s="2"/>
      <c r="B19" s="36"/>
      <c r="C19" s="18" t="s">
        <v>23</v>
      </c>
      <c r="D19" s="14" t="s">
        <v>6</v>
      </c>
      <c r="E19" s="61">
        <v>0.05</v>
      </c>
      <c r="F19" s="66">
        <v>23.29</v>
      </c>
      <c r="G19" s="52">
        <f>+F19*E19</f>
        <v>1.1645</v>
      </c>
      <c r="H19" s="20"/>
    </row>
    <row r="20" spans="1:8" ht="15.75">
      <c r="A20" s="2"/>
      <c r="B20" s="36"/>
      <c r="C20" s="18" t="s">
        <v>24</v>
      </c>
      <c r="D20" s="14" t="s">
        <v>24</v>
      </c>
      <c r="E20" s="68" t="s">
        <v>25</v>
      </c>
      <c r="F20" s="66" t="s">
        <v>24</v>
      </c>
      <c r="G20" s="52" t="s">
        <v>24</v>
      </c>
      <c r="H20" s="20"/>
    </row>
    <row r="21" spans="1:8" ht="15.75">
      <c r="A21" s="2"/>
      <c r="B21" s="36"/>
      <c r="C21" s="18" t="s">
        <v>24</v>
      </c>
      <c r="D21" s="14" t="s">
        <v>24</v>
      </c>
      <c r="E21" s="68" t="s">
        <v>24</v>
      </c>
      <c r="F21" s="49" t="s">
        <v>24</v>
      </c>
      <c r="G21" s="52" t="s">
        <v>24</v>
      </c>
      <c r="H21" s="20"/>
    </row>
    <row r="22" spans="1:8" ht="15.75">
      <c r="A22" s="2"/>
      <c r="B22" s="36"/>
      <c r="C22" s="48"/>
      <c r="D22" s="14"/>
      <c r="E22" s="65"/>
      <c r="F22" s="49"/>
      <c r="G22" s="67"/>
      <c r="H22" s="20"/>
    </row>
    <row r="23" spans="1:8" ht="15.75">
      <c r="A23" s="2"/>
      <c r="B23" s="36"/>
      <c r="C23" s="18"/>
      <c r="D23" s="14"/>
      <c r="E23" s="61"/>
      <c r="F23" s="35"/>
      <c r="G23" s="23"/>
      <c r="H23" s="20"/>
    </row>
    <row r="24" spans="1:8" ht="15.75">
      <c r="A24" s="2"/>
      <c r="B24" s="24"/>
      <c r="C24" s="64" t="s">
        <v>7</v>
      </c>
      <c r="D24" s="14"/>
      <c r="E24" s="61"/>
      <c r="F24" s="22"/>
      <c r="G24" s="70">
        <f>SUM(G19:G23)</f>
        <v>1.1645</v>
      </c>
      <c r="H24" s="39">
        <f>+G24/G45</f>
        <v>0.017934008393331535</v>
      </c>
    </row>
    <row r="25" spans="1:8" ht="15.75">
      <c r="A25" s="2"/>
      <c r="B25" s="24"/>
      <c r="C25" s="18"/>
      <c r="D25" s="14"/>
      <c r="E25" s="61"/>
      <c r="F25" s="22"/>
      <c r="G25" s="26"/>
      <c r="H25" s="20"/>
    </row>
    <row r="26" spans="1:8" ht="15.75">
      <c r="A26" s="2"/>
      <c r="B26" s="16" t="s">
        <v>11</v>
      </c>
      <c r="C26" s="42" t="s">
        <v>12</v>
      </c>
      <c r="D26" s="14"/>
      <c r="E26" s="61"/>
      <c r="F26" s="22"/>
      <c r="G26" s="26"/>
      <c r="H26" s="20"/>
    </row>
    <row r="27" spans="1:8" ht="15.75">
      <c r="A27" s="2"/>
      <c r="B27" s="72"/>
      <c r="C27" s="18"/>
      <c r="D27" s="14"/>
      <c r="E27" s="61"/>
      <c r="F27" s="35"/>
      <c r="G27" s="46"/>
      <c r="H27" s="20"/>
    </row>
    <row r="28" spans="1:8" ht="15.75">
      <c r="A28" s="2"/>
      <c r="B28" s="72"/>
      <c r="C28" s="76" t="s">
        <v>40</v>
      </c>
      <c r="D28" s="14" t="s">
        <v>31</v>
      </c>
      <c r="E28" s="61">
        <v>1</v>
      </c>
      <c r="F28" s="35">
        <v>39.6</v>
      </c>
      <c r="G28" s="46">
        <f>+F28*E28</f>
        <v>39.6</v>
      </c>
      <c r="H28" s="20"/>
    </row>
    <row r="29" spans="1:8" ht="15.75">
      <c r="A29" s="2"/>
      <c r="B29" s="72"/>
      <c r="C29" s="76" t="s">
        <v>29</v>
      </c>
      <c r="D29" s="14" t="s">
        <v>32</v>
      </c>
      <c r="E29" s="61">
        <v>0.16</v>
      </c>
      <c r="F29" s="35">
        <v>19.8</v>
      </c>
      <c r="G29" s="46">
        <f>+F29*E29</f>
        <v>3.168</v>
      </c>
      <c r="H29" s="20"/>
    </row>
    <row r="30" spans="1:8" ht="15.75">
      <c r="A30" s="2"/>
      <c r="B30" s="72"/>
      <c r="C30" s="18" t="s">
        <v>47</v>
      </c>
      <c r="D30" s="14" t="s">
        <v>48</v>
      </c>
      <c r="E30" s="61">
        <v>0.6</v>
      </c>
      <c r="F30" s="35">
        <v>25</v>
      </c>
      <c r="G30" s="27">
        <f>+F30*E30</f>
        <v>15</v>
      </c>
      <c r="H30" s="20"/>
    </row>
    <row r="31" spans="1:8" ht="15.75">
      <c r="A31" s="2"/>
      <c r="B31" s="72"/>
      <c r="C31" s="18"/>
      <c r="D31" s="14"/>
      <c r="E31" s="61"/>
      <c r="F31" s="35"/>
      <c r="G31" s="27"/>
      <c r="H31" s="20"/>
    </row>
    <row r="32" spans="1:8" ht="15.75">
      <c r="A32" s="2"/>
      <c r="B32" s="72"/>
      <c r="C32" s="64" t="s">
        <v>13</v>
      </c>
      <c r="D32" s="14"/>
      <c r="E32" s="61"/>
      <c r="F32" s="22"/>
      <c r="G32" s="70">
        <f>SUM(G27:G31)</f>
        <v>57.768</v>
      </c>
      <c r="H32" s="38">
        <f>+G32/G45</f>
        <v>0.8896623416624956</v>
      </c>
    </row>
    <row r="33" spans="1:8" ht="15.75">
      <c r="A33" s="2"/>
      <c r="B33" s="36"/>
      <c r="C33" s="18"/>
      <c r="D33" s="14"/>
      <c r="E33" s="61"/>
      <c r="F33" s="22"/>
      <c r="G33" s="26"/>
      <c r="H33" s="20"/>
    </row>
    <row r="34" spans="1:8" ht="15.75">
      <c r="A34" s="2"/>
      <c r="B34" s="16" t="s">
        <v>14</v>
      </c>
      <c r="C34" s="44" t="s">
        <v>21</v>
      </c>
      <c r="D34" s="18"/>
      <c r="E34" s="61"/>
      <c r="F34" s="22"/>
      <c r="G34" s="26"/>
      <c r="H34" s="20"/>
    </row>
    <row r="35" spans="1:8" ht="15.75">
      <c r="A35" s="2"/>
      <c r="B35" s="36"/>
      <c r="C35" s="47"/>
      <c r="D35" s="14"/>
      <c r="E35" s="61"/>
      <c r="F35" s="35"/>
      <c r="G35" s="46" t="s">
        <v>24</v>
      </c>
      <c r="H35" s="20"/>
    </row>
    <row r="36" spans="1:8" ht="15.75">
      <c r="A36" s="2"/>
      <c r="B36" s="36"/>
      <c r="C36" s="47" t="s">
        <v>26</v>
      </c>
      <c r="D36" s="14" t="s">
        <v>6</v>
      </c>
      <c r="E36" s="61">
        <v>0.02</v>
      </c>
      <c r="F36" s="35">
        <v>120</v>
      </c>
      <c r="G36" s="46">
        <f>+F36*E36</f>
        <v>2.4</v>
      </c>
      <c r="H36" s="20"/>
    </row>
    <row r="37" spans="1:8" ht="15.75">
      <c r="A37" s="2"/>
      <c r="B37" s="36"/>
      <c r="C37" s="47" t="s">
        <v>28</v>
      </c>
      <c r="D37" s="14" t="s">
        <v>32</v>
      </c>
      <c r="E37" s="61">
        <v>1</v>
      </c>
      <c r="F37" s="35">
        <v>3.6</v>
      </c>
      <c r="G37" s="46">
        <f>+F37*E37</f>
        <v>3.6</v>
      </c>
      <c r="H37" s="20"/>
    </row>
    <row r="38" spans="1:8" ht="15.75">
      <c r="A38" s="2"/>
      <c r="B38" s="72"/>
      <c r="C38" s="47"/>
      <c r="D38" s="14"/>
      <c r="E38" s="61"/>
      <c r="F38" s="35"/>
      <c r="G38" s="46" t="s">
        <v>24</v>
      </c>
      <c r="H38" s="20"/>
    </row>
    <row r="39" spans="1:8" ht="15.75">
      <c r="A39" s="2"/>
      <c r="B39" s="72"/>
      <c r="C39" s="18"/>
      <c r="D39" s="14"/>
      <c r="E39" s="61"/>
      <c r="F39" s="35"/>
      <c r="G39" s="46" t="s">
        <v>24</v>
      </c>
      <c r="H39" s="20"/>
    </row>
    <row r="40" spans="1:8" ht="15.75">
      <c r="A40" s="2"/>
      <c r="B40" s="72"/>
      <c r="C40" s="47"/>
      <c r="D40" s="14"/>
      <c r="E40" s="61"/>
      <c r="F40" s="37"/>
      <c r="G40" s="27"/>
      <c r="H40" s="20"/>
    </row>
    <row r="41" spans="1:8" ht="15.75">
      <c r="A41" s="2"/>
      <c r="B41" s="36"/>
      <c r="C41" s="64" t="s">
        <v>15</v>
      </c>
      <c r="D41" s="14"/>
      <c r="E41" s="61"/>
      <c r="F41" s="22"/>
      <c r="G41" s="70">
        <f>SUM(G35:G40)</f>
        <v>6</v>
      </c>
      <c r="H41" s="38">
        <f>+G41/G45</f>
        <v>0.09240364994417279</v>
      </c>
    </row>
    <row r="42" spans="1:8" ht="15.75">
      <c r="A42" s="2"/>
      <c r="B42" s="28"/>
      <c r="C42" s="25"/>
      <c r="D42" s="14"/>
      <c r="E42" s="61"/>
      <c r="F42" s="22"/>
      <c r="G42" s="29"/>
      <c r="H42" s="40"/>
    </row>
    <row r="43" spans="1:8" ht="15.75">
      <c r="A43" s="2"/>
      <c r="B43" s="28"/>
      <c r="C43" s="25"/>
      <c r="D43" s="14"/>
      <c r="E43" s="14"/>
      <c r="F43" s="22"/>
      <c r="G43" s="29"/>
      <c r="H43" s="40"/>
    </row>
    <row r="44" spans="1:8" ht="15.75">
      <c r="A44" s="2"/>
      <c r="B44" s="30"/>
      <c r="C44" s="31"/>
      <c r="D44" s="15"/>
      <c r="E44" s="15"/>
      <c r="F44" s="32"/>
      <c r="G44" s="33"/>
      <c r="H44" s="41"/>
    </row>
    <row r="45" spans="1:8" ht="15.75">
      <c r="A45" s="2"/>
      <c r="B45" s="28"/>
      <c r="C45" s="64" t="s">
        <v>16</v>
      </c>
      <c r="D45" s="14"/>
      <c r="E45" s="14"/>
      <c r="F45" s="22"/>
      <c r="G45" s="70">
        <f>+G24+G32+G41</f>
        <v>64.9325</v>
      </c>
      <c r="H45" s="38">
        <f>+G45/G45</f>
        <v>1</v>
      </c>
    </row>
    <row r="46" spans="1:8" ht="15.75">
      <c r="A46" s="2"/>
      <c r="B46" s="28"/>
      <c r="C46" s="25"/>
      <c r="D46" s="14"/>
      <c r="E46" s="14"/>
      <c r="F46" s="22"/>
      <c r="G46" s="34"/>
      <c r="H46" s="20"/>
    </row>
    <row r="47" spans="1:8" ht="15.75">
      <c r="A47" s="2"/>
      <c r="B47" s="28"/>
      <c r="C47" s="71" t="s">
        <v>17</v>
      </c>
      <c r="D47" s="14" t="s">
        <v>4</v>
      </c>
      <c r="E47" s="21">
        <v>13</v>
      </c>
      <c r="F47" s="22"/>
      <c r="G47" s="70">
        <f>+G45*13%</f>
        <v>8.441225000000001</v>
      </c>
      <c r="H47" s="40"/>
    </row>
    <row r="48" spans="1:8" ht="15.75">
      <c r="A48" s="2"/>
      <c r="B48" s="28"/>
      <c r="C48" s="25"/>
      <c r="D48" s="14"/>
      <c r="E48" s="21"/>
      <c r="F48" s="22"/>
      <c r="G48" s="34"/>
      <c r="H48" s="40"/>
    </row>
    <row r="49" spans="1:8" ht="15.75">
      <c r="A49" s="2"/>
      <c r="B49" s="28"/>
      <c r="C49" s="71" t="s">
        <v>18</v>
      </c>
      <c r="D49" s="14" t="s">
        <v>4</v>
      </c>
      <c r="E49" s="21">
        <v>10</v>
      </c>
      <c r="F49" s="22"/>
      <c r="G49" s="70">
        <f>(G45+G47)*10%</f>
        <v>7.337372500000001</v>
      </c>
      <c r="H49" s="40"/>
    </row>
    <row r="50" spans="1:8" ht="16.5" thickBot="1">
      <c r="A50" s="2"/>
      <c r="B50" s="28"/>
      <c r="C50" s="53"/>
      <c r="D50" s="54"/>
      <c r="E50" s="54"/>
      <c r="F50" s="55"/>
      <c r="G50" s="34"/>
      <c r="H50" s="20"/>
    </row>
    <row r="51" spans="1:8" ht="16.5" thickBot="1">
      <c r="A51" s="2"/>
      <c r="B51" s="57"/>
      <c r="C51" s="60" t="s">
        <v>19</v>
      </c>
      <c r="D51" s="80"/>
      <c r="E51" s="80"/>
      <c r="F51" s="77" t="s">
        <v>27</v>
      </c>
      <c r="G51" s="59">
        <f>+G49+G47+G45</f>
        <v>80.71109750000001</v>
      </c>
      <c r="H51" s="58"/>
    </row>
    <row r="52" spans="1:8" ht="16.5" thickBot="1">
      <c r="A52" s="2"/>
      <c r="B52" s="57"/>
      <c r="C52" s="60" t="s">
        <v>20</v>
      </c>
      <c r="D52" s="80"/>
      <c r="E52" s="80"/>
      <c r="F52" s="77" t="s">
        <v>34</v>
      </c>
      <c r="G52" s="59">
        <f>G51</f>
        <v>80.71109750000001</v>
      </c>
      <c r="H52" s="58"/>
    </row>
    <row r="53" spans="1:8" ht="16.5" thickBot="1">
      <c r="A53" s="2"/>
      <c r="B53" s="2"/>
      <c r="C53" s="2"/>
      <c r="D53" s="2"/>
      <c r="E53" s="73"/>
      <c r="F53" s="74"/>
      <c r="G53" s="74"/>
      <c r="H53" s="75"/>
    </row>
  </sheetData>
  <sheetProtection/>
  <mergeCells count="11">
    <mergeCell ref="B15:B16"/>
    <mergeCell ref="C15:C16"/>
    <mergeCell ref="D15:D16"/>
    <mergeCell ref="E15:E16"/>
    <mergeCell ref="F15:F16"/>
    <mergeCell ref="G15:G16"/>
    <mergeCell ref="H15:H16"/>
    <mergeCell ref="D51:E51"/>
    <mergeCell ref="D52:E52"/>
    <mergeCell ref="C3:G10"/>
    <mergeCell ref="C11:E11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E37" sqref="E37"/>
    </sheetView>
  </sheetViews>
  <sheetFormatPr defaultColWidth="11.5546875" defaultRowHeight="15"/>
  <cols>
    <col min="1" max="1" width="3.88671875" style="0" customWidth="1"/>
    <col min="2" max="2" width="6.4453125" style="0" customWidth="1"/>
    <col min="3" max="3" width="32.6640625" style="0" customWidth="1"/>
    <col min="4" max="4" width="6.5546875" style="0" customWidth="1"/>
    <col min="5" max="5" width="8.88671875" style="0" customWidth="1"/>
    <col min="6" max="6" width="9.4453125" style="0" customWidth="1"/>
    <col min="8" max="8" width="7.10546875" style="0" customWidth="1"/>
    <col min="9" max="9" width="4.1054687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2"/>
    </row>
    <row r="2" spans="1:8" ht="15.75">
      <c r="A2" s="2"/>
      <c r="B2" s="56"/>
      <c r="C2" s="51"/>
      <c r="D2" s="50"/>
      <c r="E2" s="50"/>
      <c r="F2" s="50"/>
      <c r="G2" s="50"/>
      <c r="H2" s="1"/>
    </row>
    <row r="3" spans="1:8" ht="15.75" customHeight="1">
      <c r="A3" s="2"/>
      <c r="B3" s="63" t="s">
        <v>2</v>
      </c>
      <c r="C3" s="96" t="s">
        <v>42</v>
      </c>
      <c r="D3" s="97"/>
      <c r="E3" s="97"/>
      <c r="F3" s="97"/>
      <c r="G3" s="97"/>
      <c r="H3" s="3"/>
    </row>
    <row r="4" spans="1:8" ht="15.75">
      <c r="A4" s="2"/>
      <c r="B4" s="63"/>
      <c r="C4" s="97"/>
      <c r="D4" s="97"/>
      <c r="E4" s="97"/>
      <c r="F4" s="97"/>
      <c r="G4" s="97"/>
      <c r="H4" s="3"/>
    </row>
    <row r="5" spans="1:8" ht="15.75">
      <c r="A5" s="2"/>
      <c r="B5" s="45"/>
      <c r="C5" s="97"/>
      <c r="D5" s="97"/>
      <c r="E5" s="97"/>
      <c r="F5" s="97"/>
      <c r="G5" s="97"/>
      <c r="H5" s="3"/>
    </row>
    <row r="6" spans="1:8" ht="15.75">
      <c r="A6" s="2"/>
      <c r="B6" s="45"/>
      <c r="C6" s="97"/>
      <c r="D6" s="97"/>
      <c r="E6" s="97"/>
      <c r="F6" s="97"/>
      <c r="G6" s="97"/>
      <c r="H6" s="3"/>
    </row>
    <row r="7" spans="1:8" ht="15.75">
      <c r="A7" s="2"/>
      <c r="B7" s="45"/>
      <c r="C7" s="97"/>
      <c r="D7" s="97"/>
      <c r="E7" s="97"/>
      <c r="F7" s="97"/>
      <c r="G7" s="97"/>
      <c r="H7" s="3"/>
    </row>
    <row r="8" spans="1:8" ht="15.75">
      <c r="A8" s="2"/>
      <c r="B8" s="43"/>
      <c r="C8" s="97"/>
      <c r="D8" s="97"/>
      <c r="E8" s="97"/>
      <c r="F8" s="97"/>
      <c r="G8" s="97"/>
      <c r="H8" s="3"/>
    </row>
    <row r="9" spans="1:8" ht="15.75">
      <c r="A9" s="2"/>
      <c r="B9" s="43"/>
      <c r="C9" s="97"/>
      <c r="D9" s="97"/>
      <c r="E9" s="97"/>
      <c r="F9" s="97"/>
      <c r="G9" s="97"/>
      <c r="H9" s="3"/>
    </row>
    <row r="10" spans="1:8" ht="15.75">
      <c r="A10" s="2"/>
      <c r="B10" s="45"/>
      <c r="C10" s="97"/>
      <c r="D10" s="97"/>
      <c r="E10" s="97"/>
      <c r="F10" s="97"/>
      <c r="G10" s="97"/>
      <c r="H10" s="3"/>
    </row>
    <row r="11" spans="1:8" ht="15.75">
      <c r="A11" s="2"/>
      <c r="B11" s="4"/>
      <c r="C11" s="90"/>
      <c r="D11" s="90"/>
      <c r="E11" s="91"/>
      <c r="F11" s="69" t="s">
        <v>3</v>
      </c>
      <c r="G11" s="69" t="s">
        <v>33</v>
      </c>
      <c r="H11" s="62"/>
    </row>
    <row r="12" spans="1:8" ht="15.75">
      <c r="A12" s="2"/>
      <c r="B12" s="5"/>
      <c r="C12" s="6"/>
      <c r="D12" s="6"/>
      <c r="E12" s="6"/>
      <c r="F12" s="6"/>
      <c r="G12" s="6"/>
      <c r="H12" s="7"/>
    </row>
    <row r="13" spans="1:8" ht="15.75">
      <c r="A13" s="2"/>
      <c r="B13" s="8" t="s">
        <v>1</v>
      </c>
      <c r="C13" s="9"/>
      <c r="D13" s="9"/>
      <c r="E13" s="9"/>
      <c r="F13" s="9"/>
      <c r="G13" s="9"/>
      <c r="H13" s="10"/>
    </row>
    <row r="14" spans="1:8" ht="15.75">
      <c r="A14" s="2"/>
      <c r="B14" s="11"/>
      <c r="C14" s="12"/>
      <c r="D14" s="12"/>
      <c r="E14" s="12"/>
      <c r="F14" s="12"/>
      <c r="G14" s="12"/>
      <c r="H14" s="13"/>
    </row>
    <row r="15" spans="1:8" ht="15.75">
      <c r="A15" s="2"/>
      <c r="B15" s="78" t="s">
        <v>2</v>
      </c>
      <c r="C15" s="92" t="s">
        <v>0</v>
      </c>
      <c r="D15" s="78" t="s">
        <v>3</v>
      </c>
      <c r="E15" s="78" t="s">
        <v>10</v>
      </c>
      <c r="F15" s="94" t="s">
        <v>8</v>
      </c>
      <c r="G15" s="78" t="s">
        <v>9</v>
      </c>
      <c r="H15" s="78" t="s">
        <v>4</v>
      </c>
    </row>
    <row r="16" spans="1:8" ht="15.75">
      <c r="A16" s="2"/>
      <c r="B16" s="79"/>
      <c r="C16" s="93"/>
      <c r="D16" s="79" t="s">
        <v>3</v>
      </c>
      <c r="E16" s="79"/>
      <c r="F16" s="95"/>
      <c r="G16" s="79"/>
      <c r="H16" s="79"/>
    </row>
    <row r="17" spans="1:8" ht="15.75">
      <c r="A17" s="2"/>
      <c r="B17" s="16"/>
      <c r="C17" s="17"/>
      <c r="D17" s="18"/>
      <c r="E17" s="14"/>
      <c r="F17" s="19"/>
      <c r="G17" s="18"/>
      <c r="H17" s="20"/>
    </row>
    <row r="18" spans="1:8" ht="15.75">
      <c r="A18" s="2"/>
      <c r="B18" s="16" t="s">
        <v>5</v>
      </c>
      <c r="C18" s="42" t="s">
        <v>22</v>
      </c>
      <c r="D18" s="18"/>
      <c r="E18" s="14"/>
      <c r="F18" s="19"/>
      <c r="G18" s="18"/>
      <c r="H18" s="20"/>
    </row>
    <row r="19" spans="1:8" ht="15.75">
      <c r="A19" s="2"/>
      <c r="B19" s="36"/>
      <c r="C19" s="18" t="s">
        <v>23</v>
      </c>
      <c r="D19" s="14" t="s">
        <v>6</v>
      </c>
      <c r="E19" s="61">
        <v>0.05</v>
      </c>
      <c r="F19" s="66">
        <v>23.29</v>
      </c>
      <c r="G19" s="52">
        <f>+F19*E19</f>
        <v>1.1645</v>
      </c>
      <c r="H19" s="20"/>
    </row>
    <row r="20" spans="1:8" ht="15.75">
      <c r="A20" s="2"/>
      <c r="B20" s="36"/>
      <c r="C20" s="18" t="s">
        <v>24</v>
      </c>
      <c r="D20" s="14" t="s">
        <v>24</v>
      </c>
      <c r="E20" s="68" t="s">
        <v>25</v>
      </c>
      <c r="F20" s="66" t="s">
        <v>24</v>
      </c>
      <c r="G20" s="52" t="s">
        <v>24</v>
      </c>
      <c r="H20" s="20"/>
    </row>
    <row r="21" spans="1:8" ht="15.75">
      <c r="A21" s="2"/>
      <c r="B21" s="36"/>
      <c r="C21" s="18" t="s">
        <v>24</v>
      </c>
      <c r="D21" s="14" t="s">
        <v>24</v>
      </c>
      <c r="E21" s="68" t="s">
        <v>24</v>
      </c>
      <c r="F21" s="49" t="s">
        <v>24</v>
      </c>
      <c r="G21" s="52" t="s">
        <v>24</v>
      </c>
      <c r="H21" s="20"/>
    </row>
    <row r="22" spans="1:8" ht="15.75">
      <c r="A22" s="2"/>
      <c r="B22" s="36"/>
      <c r="C22" s="48"/>
      <c r="D22" s="14"/>
      <c r="E22" s="65"/>
      <c r="F22" s="49"/>
      <c r="G22" s="67"/>
      <c r="H22" s="20"/>
    </row>
    <row r="23" spans="1:8" ht="15.75">
      <c r="A23" s="2"/>
      <c r="B23" s="36"/>
      <c r="C23" s="18"/>
      <c r="D23" s="14"/>
      <c r="E23" s="61"/>
      <c r="F23" s="35"/>
      <c r="G23" s="23"/>
      <c r="H23" s="20"/>
    </row>
    <row r="24" spans="1:8" ht="15.75">
      <c r="A24" s="2"/>
      <c r="B24" s="24"/>
      <c r="C24" s="64" t="s">
        <v>7</v>
      </c>
      <c r="D24" s="14"/>
      <c r="E24" s="61"/>
      <c r="F24" s="22"/>
      <c r="G24" s="70">
        <f>SUM(G19:G23)</f>
        <v>1.1645</v>
      </c>
      <c r="H24" s="39">
        <f>+G24/G45</f>
        <v>0.0274808908103618</v>
      </c>
    </row>
    <row r="25" spans="1:8" ht="15.75">
      <c r="A25" s="2"/>
      <c r="B25" s="24"/>
      <c r="C25" s="18"/>
      <c r="D25" s="14"/>
      <c r="E25" s="61"/>
      <c r="F25" s="22"/>
      <c r="G25" s="26"/>
      <c r="H25" s="20"/>
    </row>
    <row r="26" spans="1:8" ht="15.75">
      <c r="A26" s="2"/>
      <c r="B26" s="16" t="s">
        <v>11</v>
      </c>
      <c r="C26" s="42" t="s">
        <v>12</v>
      </c>
      <c r="D26" s="14"/>
      <c r="E26" s="61"/>
      <c r="F26" s="22"/>
      <c r="G26" s="26"/>
      <c r="H26" s="20"/>
    </row>
    <row r="27" spans="1:8" ht="15.75">
      <c r="A27" s="2"/>
      <c r="B27" s="72"/>
      <c r="C27" s="18"/>
      <c r="D27" s="14"/>
      <c r="E27" s="61"/>
      <c r="F27" s="35"/>
      <c r="G27" s="46"/>
      <c r="H27" s="20"/>
    </row>
    <row r="28" spans="1:8" ht="15.75">
      <c r="A28" s="2"/>
      <c r="B28" s="72"/>
      <c r="C28" s="76" t="s">
        <v>39</v>
      </c>
      <c r="D28" s="14" t="s">
        <v>31</v>
      </c>
      <c r="E28" s="61">
        <v>1</v>
      </c>
      <c r="F28" s="35">
        <v>22.88</v>
      </c>
      <c r="G28" s="46">
        <f>+F28*E28</f>
        <v>22.88</v>
      </c>
      <c r="H28" s="20"/>
    </row>
    <row r="29" spans="1:8" ht="24" customHeight="1">
      <c r="A29" s="2"/>
      <c r="B29" s="72"/>
      <c r="C29" s="76" t="s">
        <v>29</v>
      </c>
      <c r="D29" s="14" t="s">
        <v>32</v>
      </c>
      <c r="E29" s="61">
        <v>0.16</v>
      </c>
      <c r="F29" s="35">
        <v>11.44</v>
      </c>
      <c r="G29" s="46">
        <f>+F29*E29</f>
        <v>1.8304</v>
      </c>
      <c r="H29" s="20"/>
    </row>
    <row r="30" spans="1:8" ht="15.75">
      <c r="A30" s="2"/>
      <c r="B30" s="72"/>
      <c r="C30" s="18" t="s">
        <v>30</v>
      </c>
      <c r="D30" s="14" t="s">
        <v>48</v>
      </c>
      <c r="E30" s="61">
        <v>0.42</v>
      </c>
      <c r="F30" s="35">
        <v>25</v>
      </c>
      <c r="G30" s="27">
        <f>+F30*E30</f>
        <v>10.5</v>
      </c>
      <c r="H30" s="20"/>
    </row>
    <row r="31" spans="1:8" ht="15.75">
      <c r="A31" s="2"/>
      <c r="B31" s="72"/>
      <c r="C31" s="18"/>
      <c r="D31" s="14"/>
      <c r="E31" s="61"/>
      <c r="F31" s="35"/>
      <c r="G31" s="27"/>
      <c r="H31" s="20"/>
    </row>
    <row r="32" spans="1:8" ht="15.75">
      <c r="A32" s="2"/>
      <c r="B32" s="72"/>
      <c r="C32" s="64" t="s">
        <v>13</v>
      </c>
      <c r="D32" s="14"/>
      <c r="E32" s="61"/>
      <c r="F32" s="22"/>
      <c r="G32" s="70">
        <f>SUM(G27:G31)</f>
        <v>35.2104</v>
      </c>
      <c r="H32" s="38">
        <f>+G32/G45</f>
        <v>0.8309258546922825</v>
      </c>
    </row>
    <row r="33" spans="1:8" ht="15.75">
      <c r="A33" s="2"/>
      <c r="B33" s="36"/>
      <c r="C33" s="18"/>
      <c r="D33" s="14"/>
      <c r="E33" s="61"/>
      <c r="F33" s="22"/>
      <c r="G33" s="26"/>
      <c r="H33" s="20"/>
    </row>
    <row r="34" spans="1:8" ht="15.75">
      <c r="A34" s="2"/>
      <c r="B34" s="16" t="s">
        <v>14</v>
      </c>
      <c r="C34" s="44" t="s">
        <v>21</v>
      </c>
      <c r="D34" s="18"/>
      <c r="E34" s="61"/>
      <c r="F34" s="22"/>
      <c r="G34" s="26"/>
      <c r="H34" s="20"/>
    </row>
    <row r="35" spans="1:8" ht="15.75">
      <c r="A35" s="2"/>
      <c r="B35" s="36"/>
      <c r="C35" s="47"/>
      <c r="D35" s="14"/>
      <c r="E35" s="61"/>
      <c r="F35" s="35"/>
      <c r="G35" s="46" t="s">
        <v>24</v>
      </c>
      <c r="H35" s="20"/>
    </row>
    <row r="36" spans="1:8" ht="15.75">
      <c r="A36" s="2"/>
      <c r="B36" s="36"/>
      <c r="C36" s="47" t="s">
        <v>26</v>
      </c>
      <c r="D36" s="14" t="s">
        <v>6</v>
      </c>
      <c r="E36" s="61">
        <v>0.02</v>
      </c>
      <c r="F36" s="35">
        <v>120</v>
      </c>
      <c r="G36" s="46">
        <f>+F36*E36</f>
        <v>2.4</v>
      </c>
      <c r="H36" s="20"/>
    </row>
    <row r="37" spans="1:8" ht="15.75">
      <c r="A37" s="2"/>
      <c r="B37" s="36"/>
      <c r="C37" s="47" t="s">
        <v>28</v>
      </c>
      <c r="D37" s="14" t="s">
        <v>32</v>
      </c>
      <c r="E37" s="61">
        <v>1</v>
      </c>
      <c r="F37" s="35">
        <v>3.6</v>
      </c>
      <c r="G37" s="46">
        <f>+F37*E37</f>
        <v>3.6</v>
      </c>
      <c r="H37" s="20"/>
    </row>
    <row r="38" spans="1:8" ht="15.75">
      <c r="A38" s="2"/>
      <c r="B38" s="72"/>
      <c r="C38" s="47"/>
      <c r="D38" s="14"/>
      <c r="E38" s="61"/>
      <c r="F38" s="35"/>
      <c r="G38" s="46" t="s">
        <v>24</v>
      </c>
      <c r="H38" s="20"/>
    </row>
    <row r="39" spans="1:8" ht="15.75">
      <c r="A39" s="2"/>
      <c r="B39" s="72"/>
      <c r="C39" s="18"/>
      <c r="D39" s="14"/>
      <c r="E39" s="61"/>
      <c r="F39" s="35"/>
      <c r="G39" s="46" t="s">
        <v>24</v>
      </c>
      <c r="H39" s="20"/>
    </row>
    <row r="40" spans="1:8" ht="15.75">
      <c r="A40" s="2"/>
      <c r="B40" s="72"/>
      <c r="C40" s="47"/>
      <c r="D40" s="14"/>
      <c r="E40" s="61"/>
      <c r="F40" s="37"/>
      <c r="G40" s="27"/>
      <c r="H40" s="20"/>
    </row>
    <row r="41" spans="1:8" ht="15.75">
      <c r="A41" s="2"/>
      <c r="B41" s="36"/>
      <c r="C41" s="64" t="s">
        <v>15</v>
      </c>
      <c r="D41" s="14"/>
      <c r="E41" s="61"/>
      <c r="F41" s="22"/>
      <c r="G41" s="70">
        <f>SUM(G35:G40)</f>
        <v>6</v>
      </c>
      <c r="H41" s="38">
        <f>+G41/G45</f>
        <v>0.14159325449735577</v>
      </c>
    </row>
    <row r="42" spans="1:8" ht="15.75">
      <c r="A42" s="2"/>
      <c r="B42" s="28"/>
      <c r="C42" s="25"/>
      <c r="D42" s="14"/>
      <c r="E42" s="61"/>
      <c r="F42" s="22"/>
      <c r="G42" s="29"/>
      <c r="H42" s="40"/>
    </row>
    <row r="43" spans="1:8" ht="15.75">
      <c r="A43" s="2"/>
      <c r="B43" s="28"/>
      <c r="C43" s="25"/>
      <c r="D43" s="14"/>
      <c r="E43" s="14"/>
      <c r="F43" s="22"/>
      <c r="G43" s="29"/>
      <c r="H43" s="40"/>
    </row>
    <row r="44" spans="1:8" ht="15.75">
      <c r="A44" s="2"/>
      <c r="B44" s="30"/>
      <c r="C44" s="31"/>
      <c r="D44" s="15"/>
      <c r="E44" s="15"/>
      <c r="F44" s="32"/>
      <c r="G44" s="33"/>
      <c r="H44" s="41"/>
    </row>
    <row r="45" spans="1:8" ht="15.75">
      <c r="A45" s="2"/>
      <c r="B45" s="28"/>
      <c r="C45" s="64" t="s">
        <v>16</v>
      </c>
      <c r="D45" s="14"/>
      <c r="E45" s="14"/>
      <c r="F45" s="22"/>
      <c r="G45" s="70">
        <f>+G24+G32+G41</f>
        <v>42.3749</v>
      </c>
      <c r="H45" s="38">
        <f>+G45/G45</f>
        <v>1</v>
      </c>
    </row>
    <row r="46" spans="1:8" ht="15.75">
      <c r="A46" s="2"/>
      <c r="B46" s="28"/>
      <c r="C46" s="25"/>
      <c r="D46" s="14"/>
      <c r="E46" s="14"/>
      <c r="F46" s="22"/>
      <c r="G46" s="34"/>
      <c r="H46" s="20"/>
    </row>
    <row r="47" spans="1:8" ht="15.75">
      <c r="A47" s="2"/>
      <c r="B47" s="28"/>
      <c r="C47" s="71" t="s">
        <v>17</v>
      </c>
      <c r="D47" s="14" t="s">
        <v>4</v>
      </c>
      <c r="E47" s="21">
        <v>13</v>
      </c>
      <c r="F47" s="22"/>
      <c r="G47" s="70">
        <f>+G45*13%</f>
        <v>5.508737</v>
      </c>
      <c r="H47" s="40"/>
    </row>
    <row r="48" spans="1:8" ht="15.75">
      <c r="A48" s="2"/>
      <c r="B48" s="28"/>
      <c r="C48" s="25"/>
      <c r="D48" s="14"/>
      <c r="E48" s="21"/>
      <c r="F48" s="22"/>
      <c r="G48" s="34"/>
      <c r="H48" s="40"/>
    </row>
    <row r="49" spans="1:8" ht="36.75" customHeight="1">
      <c r="A49" s="2"/>
      <c r="B49" s="28"/>
      <c r="C49" s="71" t="s">
        <v>18</v>
      </c>
      <c r="D49" s="14" t="s">
        <v>4</v>
      </c>
      <c r="E49" s="21">
        <v>10</v>
      </c>
      <c r="F49" s="22"/>
      <c r="G49" s="70">
        <f>(G45+G47)*10%</f>
        <v>4.7883637</v>
      </c>
      <c r="H49" s="40"/>
    </row>
    <row r="50" spans="1:8" ht="16.5" thickBot="1">
      <c r="A50" s="2"/>
      <c r="B50" s="28"/>
      <c r="C50" s="53"/>
      <c r="D50" s="54"/>
      <c r="E50" s="54"/>
      <c r="F50" s="55"/>
      <c r="G50" s="34"/>
      <c r="H50" s="20"/>
    </row>
    <row r="51" spans="1:8" ht="16.5" thickBot="1">
      <c r="A51" s="2"/>
      <c r="B51" s="57"/>
      <c r="C51" s="60" t="s">
        <v>19</v>
      </c>
      <c r="D51" s="80"/>
      <c r="E51" s="80"/>
      <c r="F51" s="77" t="s">
        <v>27</v>
      </c>
      <c r="G51" s="59">
        <f>+G49+G47+G45</f>
        <v>52.6720007</v>
      </c>
      <c r="H51" s="58"/>
    </row>
    <row r="52" spans="1:8" ht="16.5" thickBot="1">
      <c r="A52" s="2"/>
      <c r="B52" s="57"/>
      <c r="C52" s="60" t="s">
        <v>20</v>
      </c>
      <c r="D52" s="80"/>
      <c r="E52" s="80"/>
      <c r="F52" s="77" t="s">
        <v>34</v>
      </c>
      <c r="G52" s="59">
        <f>G51</f>
        <v>52.6720007</v>
      </c>
      <c r="H52" s="58"/>
    </row>
    <row r="53" spans="1:8" ht="16.5" thickBot="1">
      <c r="A53" s="2"/>
      <c r="B53" s="2"/>
      <c r="C53" s="2"/>
      <c r="D53" s="2"/>
      <c r="E53" s="73"/>
      <c r="F53" s="74"/>
      <c r="G53" s="74"/>
      <c r="H53" s="75"/>
    </row>
  </sheetData>
  <sheetProtection/>
  <mergeCells count="11">
    <mergeCell ref="B15:B16"/>
    <mergeCell ref="C15:C16"/>
    <mergeCell ref="D15:D16"/>
    <mergeCell ref="E15:E16"/>
    <mergeCell ref="F15:F16"/>
    <mergeCell ref="G15:G16"/>
    <mergeCell ref="H15:H16"/>
    <mergeCell ref="D51:E51"/>
    <mergeCell ref="D52:E52"/>
    <mergeCell ref="C3:G10"/>
    <mergeCell ref="C11:E11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38" sqref="D38"/>
    </sheetView>
  </sheetViews>
  <sheetFormatPr defaultColWidth="11.5546875" defaultRowHeight="15"/>
  <cols>
    <col min="1" max="1" width="3.88671875" style="0" customWidth="1"/>
    <col min="2" max="2" width="6.5546875" style="0" customWidth="1"/>
    <col min="3" max="3" width="32.6640625" style="0" customWidth="1"/>
    <col min="4" max="4" width="7.5546875" style="0" customWidth="1"/>
    <col min="5" max="5" width="8.99609375" style="0" customWidth="1"/>
    <col min="6" max="6" width="9.4453125" style="0" customWidth="1"/>
    <col min="8" max="8" width="7.10546875" style="0" customWidth="1"/>
    <col min="9" max="9" width="4.1054687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2"/>
    </row>
    <row r="2" spans="1:8" ht="15.75">
      <c r="A2" s="2"/>
      <c r="B2" s="56"/>
      <c r="C2" s="51"/>
      <c r="D2" s="50"/>
      <c r="E2" s="50"/>
      <c r="F2" s="50"/>
      <c r="G2" s="50"/>
      <c r="H2" s="1"/>
    </row>
    <row r="3" spans="1:8" ht="15.75" customHeight="1">
      <c r="A3" s="2"/>
      <c r="B3" s="63" t="s">
        <v>2</v>
      </c>
      <c r="C3" s="81" t="s">
        <v>43</v>
      </c>
      <c r="D3" s="82"/>
      <c r="E3" s="82"/>
      <c r="F3" s="82"/>
      <c r="G3" s="83"/>
      <c r="H3" s="3"/>
    </row>
    <row r="4" spans="1:8" ht="15.75">
      <c r="A4" s="2"/>
      <c r="B4" s="63"/>
      <c r="C4" s="84"/>
      <c r="D4" s="85"/>
      <c r="E4" s="85"/>
      <c r="F4" s="85"/>
      <c r="G4" s="86"/>
      <c r="H4" s="3"/>
    </row>
    <row r="5" spans="1:8" ht="15.75">
      <c r="A5" s="2"/>
      <c r="B5" s="45"/>
      <c r="C5" s="84"/>
      <c r="D5" s="85"/>
      <c r="E5" s="85"/>
      <c r="F5" s="85"/>
      <c r="G5" s="86"/>
      <c r="H5" s="3"/>
    </row>
    <row r="6" spans="1:8" ht="15.75">
      <c r="A6" s="2"/>
      <c r="B6" s="45"/>
      <c r="C6" s="84"/>
      <c r="D6" s="85"/>
      <c r="E6" s="85"/>
      <c r="F6" s="85"/>
      <c r="G6" s="86"/>
      <c r="H6" s="3"/>
    </row>
    <row r="7" spans="1:8" ht="15.75">
      <c r="A7" s="2"/>
      <c r="B7" s="45"/>
      <c r="C7" s="84"/>
      <c r="D7" s="85"/>
      <c r="E7" s="85"/>
      <c r="F7" s="85"/>
      <c r="G7" s="86"/>
      <c r="H7" s="3"/>
    </row>
    <row r="8" spans="1:8" ht="15.75">
      <c r="A8" s="2"/>
      <c r="B8" s="43"/>
      <c r="C8" s="84"/>
      <c r="D8" s="85"/>
      <c r="E8" s="85"/>
      <c r="F8" s="85"/>
      <c r="G8" s="86"/>
      <c r="H8" s="3"/>
    </row>
    <row r="9" spans="1:8" ht="15.75">
      <c r="A9" s="2"/>
      <c r="B9" s="43"/>
      <c r="C9" s="84"/>
      <c r="D9" s="85"/>
      <c r="E9" s="85"/>
      <c r="F9" s="85"/>
      <c r="G9" s="86"/>
      <c r="H9" s="3"/>
    </row>
    <row r="10" spans="1:8" ht="15.75">
      <c r="A10" s="2"/>
      <c r="B10" s="45"/>
      <c r="C10" s="87"/>
      <c r="D10" s="88"/>
      <c r="E10" s="88"/>
      <c r="F10" s="88"/>
      <c r="G10" s="89"/>
      <c r="H10" s="3"/>
    </row>
    <row r="11" spans="1:8" ht="15.75">
      <c r="A11" s="2"/>
      <c r="B11" s="4"/>
      <c r="C11" s="90"/>
      <c r="D11" s="90"/>
      <c r="E11" s="91"/>
      <c r="F11" s="69" t="s">
        <v>3</v>
      </c>
      <c r="G11" s="69" t="s">
        <v>33</v>
      </c>
      <c r="H11" s="62"/>
    </row>
    <row r="12" spans="1:8" ht="15.75">
      <c r="A12" s="2"/>
      <c r="B12" s="5"/>
      <c r="C12" s="6"/>
      <c r="D12" s="6"/>
      <c r="E12" s="6"/>
      <c r="F12" s="6"/>
      <c r="G12" s="6"/>
      <c r="H12" s="7"/>
    </row>
    <row r="13" spans="1:8" ht="15.75">
      <c r="A13" s="2"/>
      <c r="B13" s="8" t="s">
        <v>1</v>
      </c>
      <c r="C13" s="9"/>
      <c r="D13" s="9"/>
      <c r="E13" s="9"/>
      <c r="F13" s="9"/>
      <c r="G13" s="9"/>
      <c r="H13" s="10"/>
    </row>
    <row r="14" spans="1:8" ht="15.75">
      <c r="A14" s="2"/>
      <c r="B14" s="11"/>
      <c r="C14" s="12"/>
      <c r="D14" s="12"/>
      <c r="E14" s="12"/>
      <c r="F14" s="12"/>
      <c r="G14" s="12"/>
      <c r="H14" s="13"/>
    </row>
    <row r="15" spans="1:8" ht="15.75">
      <c r="A15" s="2"/>
      <c r="B15" s="78" t="s">
        <v>2</v>
      </c>
      <c r="C15" s="92" t="s">
        <v>0</v>
      </c>
      <c r="D15" s="78" t="s">
        <v>3</v>
      </c>
      <c r="E15" s="78" t="s">
        <v>10</v>
      </c>
      <c r="F15" s="94" t="s">
        <v>8</v>
      </c>
      <c r="G15" s="78" t="s">
        <v>9</v>
      </c>
      <c r="H15" s="78" t="s">
        <v>4</v>
      </c>
    </row>
    <row r="16" spans="1:8" ht="15.75">
      <c r="A16" s="2"/>
      <c r="B16" s="79"/>
      <c r="C16" s="93"/>
      <c r="D16" s="79" t="s">
        <v>3</v>
      </c>
      <c r="E16" s="79"/>
      <c r="F16" s="95"/>
      <c r="G16" s="79"/>
      <c r="H16" s="79"/>
    </row>
    <row r="17" spans="1:8" ht="15.75">
      <c r="A17" s="2"/>
      <c r="B17" s="16"/>
      <c r="C17" s="17"/>
      <c r="D17" s="18"/>
      <c r="E17" s="14"/>
      <c r="F17" s="19"/>
      <c r="G17" s="18"/>
      <c r="H17" s="20"/>
    </row>
    <row r="18" spans="1:8" ht="15.75">
      <c r="A18" s="2"/>
      <c r="B18" s="16" t="s">
        <v>5</v>
      </c>
      <c r="C18" s="42" t="s">
        <v>22</v>
      </c>
      <c r="D18" s="18"/>
      <c r="E18" s="14"/>
      <c r="F18" s="19"/>
      <c r="G18" s="18"/>
      <c r="H18" s="20"/>
    </row>
    <row r="19" spans="1:8" ht="15.75">
      <c r="A19" s="2"/>
      <c r="B19" s="36"/>
      <c r="C19" s="18" t="s">
        <v>23</v>
      </c>
      <c r="D19" s="14" t="s">
        <v>6</v>
      </c>
      <c r="E19" s="61">
        <v>0.05</v>
      </c>
      <c r="F19" s="66">
        <v>23.29</v>
      </c>
      <c r="G19" s="52">
        <f>+F19*E19</f>
        <v>1.1645</v>
      </c>
      <c r="H19" s="20"/>
    </row>
    <row r="20" spans="1:8" ht="15.75">
      <c r="A20" s="2"/>
      <c r="B20" s="36"/>
      <c r="C20" s="18" t="s">
        <v>24</v>
      </c>
      <c r="D20" s="14" t="s">
        <v>24</v>
      </c>
      <c r="E20" s="68" t="s">
        <v>25</v>
      </c>
      <c r="F20" s="66" t="s">
        <v>24</v>
      </c>
      <c r="G20" s="52" t="s">
        <v>24</v>
      </c>
      <c r="H20" s="20"/>
    </row>
    <row r="21" spans="1:8" ht="15.75">
      <c r="A21" s="2"/>
      <c r="B21" s="36"/>
      <c r="C21" s="18" t="s">
        <v>24</v>
      </c>
      <c r="D21" s="14" t="s">
        <v>24</v>
      </c>
      <c r="E21" s="68" t="s">
        <v>24</v>
      </c>
      <c r="F21" s="49" t="s">
        <v>24</v>
      </c>
      <c r="G21" s="52" t="s">
        <v>24</v>
      </c>
      <c r="H21" s="20"/>
    </row>
    <row r="22" spans="1:8" ht="15.75">
      <c r="A22" s="2"/>
      <c r="B22" s="36"/>
      <c r="C22" s="48"/>
      <c r="D22" s="14"/>
      <c r="E22" s="65"/>
      <c r="F22" s="49"/>
      <c r="G22" s="67"/>
      <c r="H22" s="20"/>
    </row>
    <row r="23" spans="1:8" ht="15.75">
      <c r="A23" s="2"/>
      <c r="B23" s="36"/>
      <c r="C23" s="18"/>
      <c r="D23" s="14"/>
      <c r="E23" s="61"/>
      <c r="F23" s="35"/>
      <c r="G23" s="23"/>
      <c r="H23" s="20"/>
    </row>
    <row r="24" spans="1:8" ht="15.75">
      <c r="A24" s="2"/>
      <c r="B24" s="24"/>
      <c r="C24" s="64" t="s">
        <v>7</v>
      </c>
      <c r="D24" s="14"/>
      <c r="E24" s="61"/>
      <c r="F24" s="22"/>
      <c r="G24" s="70">
        <f>SUM(G19:G23)</f>
        <v>1.1645</v>
      </c>
      <c r="H24" s="39">
        <f>+G24/G45</f>
        <v>0.03080810085056285</v>
      </c>
    </row>
    <row r="25" spans="1:8" ht="15.75">
      <c r="A25" s="2"/>
      <c r="B25" s="24"/>
      <c r="C25" s="18"/>
      <c r="D25" s="14"/>
      <c r="E25" s="61"/>
      <c r="F25" s="22"/>
      <c r="G25" s="26"/>
      <c r="H25" s="20"/>
    </row>
    <row r="26" spans="1:8" ht="15.75">
      <c r="A26" s="2"/>
      <c r="B26" s="16" t="s">
        <v>11</v>
      </c>
      <c r="C26" s="42" t="s">
        <v>12</v>
      </c>
      <c r="D26" s="14"/>
      <c r="E26" s="61"/>
      <c r="F26" s="22"/>
      <c r="G26" s="26"/>
      <c r="H26" s="20"/>
    </row>
    <row r="27" spans="1:8" ht="15.75">
      <c r="A27" s="2"/>
      <c r="B27" s="72"/>
      <c r="C27" s="18"/>
      <c r="D27" s="14"/>
      <c r="E27" s="61"/>
      <c r="F27" s="35"/>
      <c r="G27" s="46"/>
      <c r="H27" s="20"/>
    </row>
    <row r="28" spans="1:8" ht="15.75">
      <c r="A28" s="2"/>
      <c r="B28" s="72"/>
      <c r="C28" s="76" t="s">
        <v>38</v>
      </c>
      <c r="D28" s="14" t="s">
        <v>31</v>
      </c>
      <c r="E28" s="61">
        <v>1</v>
      </c>
      <c r="F28" s="35">
        <v>19.8</v>
      </c>
      <c r="G28" s="46">
        <f>+F28*E28</f>
        <v>19.8</v>
      </c>
      <c r="H28" s="20"/>
    </row>
    <row r="29" spans="1:8" ht="15.75">
      <c r="A29" s="2"/>
      <c r="B29" s="72"/>
      <c r="C29" s="76" t="s">
        <v>29</v>
      </c>
      <c r="D29" s="14" t="s">
        <v>32</v>
      </c>
      <c r="E29" s="61">
        <v>0.16</v>
      </c>
      <c r="F29" s="35">
        <v>9.9</v>
      </c>
      <c r="G29" s="46">
        <f>+F29*E29</f>
        <v>1.584</v>
      </c>
      <c r="H29" s="20"/>
    </row>
    <row r="30" spans="1:8" ht="15.75">
      <c r="A30" s="2"/>
      <c r="B30" s="72"/>
      <c r="C30" s="18" t="s">
        <v>47</v>
      </c>
      <c r="D30" s="14" t="s">
        <v>48</v>
      </c>
      <c r="E30" s="61">
        <v>0.37</v>
      </c>
      <c r="F30" s="35">
        <v>25</v>
      </c>
      <c r="G30" s="27">
        <f>+F30*E30</f>
        <v>9.25</v>
      </c>
      <c r="H30" s="20"/>
    </row>
    <row r="31" spans="1:8" ht="15.75">
      <c r="A31" s="2"/>
      <c r="B31" s="72"/>
      <c r="C31" s="18"/>
      <c r="D31" s="14"/>
      <c r="E31" s="61"/>
      <c r="F31" s="35"/>
      <c r="G31" s="27"/>
      <c r="H31" s="20"/>
    </row>
    <row r="32" spans="1:8" ht="15.75">
      <c r="A32" s="2"/>
      <c r="B32" s="72"/>
      <c r="C32" s="64" t="s">
        <v>13</v>
      </c>
      <c r="D32" s="14"/>
      <c r="E32" s="61"/>
      <c r="F32" s="22"/>
      <c r="G32" s="70">
        <f>SUM(G27:G31)</f>
        <v>30.634</v>
      </c>
      <c r="H32" s="38">
        <f>+G32/G45</f>
        <v>0.8104554413534928</v>
      </c>
    </row>
    <row r="33" spans="1:8" ht="15.75">
      <c r="A33" s="2"/>
      <c r="B33" s="36"/>
      <c r="C33" s="18"/>
      <c r="D33" s="14"/>
      <c r="E33" s="61"/>
      <c r="F33" s="22"/>
      <c r="G33" s="26"/>
      <c r="H33" s="20"/>
    </row>
    <row r="34" spans="1:8" ht="15.75">
      <c r="A34" s="2"/>
      <c r="B34" s="16" t="s">
        <v>14</v>
      </c>
      <c r="C34" s="44" t="s">
        <v>21</v>
      </c>
      <c r="D34" s="18"/>
      <c r="E34" s="61"/>
      <c r="F34" s="22"/>
      <c r="G34" s="26"/>
      <c r="H34" s="20"/>
    </row>
    <row r="35" spans="1:8" ht="15.75">
      <c r="A35" s="2"/>
      <c r="B35" s="36"/>
      <c r="C35" s="47"/>
      <c r="D35" s="14"/>
      <c r="E35" s="61"/>
      <c r="F35" s="35"/>
      <c r="G35" s="46" t="s">
        <v>24</v>
      </c>
      <c r="H35" s="20"/>
    </row>
    <row r="36" spans="1:8" ht="15.75">
      <c r="A36" s="2"/>
      <c r="B36" s="36"/>
      <c r="C36" s="47" t="s">
        <v>26</v>
      </c>
      <c r="D36" s="14" t="s">
        <v>6</v>
      </c>
      <c r="E36" s="61">
        <v>0.02</v>
      </c>
      <c r="F36" s="35">
        <v>120</v>
      </c>
      <c r="G36" s="46">
        <f>+F36*E36</f>
        <v>2.4</v>
      </c>
      <c r="H36" s="20"/>
    </row>
    <row r="37" spans="1:8" ht="15.75">
      <c r="A37" s="2"/>
      <c r="B37" s="36"/>
      <c r="C37" s="47" t="s">
        <v>28</v>
      </c>
      <c r="D37" s="14" t="s">
        <v>48</v>
      </c>
      <c r="E37" s="61">
        <v>1</v>
      </c>
      <c r="F37" s="35">
        <v>3.6</v>
      </c>
      <c r="G37" s="46">
        <f>+F37*E37</f>
        <v>3.6</v>
      </c>
      <c r="H37" s="20"/>
    </row>
    <row r="38" spans="1:8" ht="15.75">
      <c r="A38" s="2"/>
      <c r="B38" s="72"/>
      <c r="C38" s="47"/>
      <c r="D38" s="14"/>
      <c r="E38" s="61"/>
      <c r="F38" s="35"/>
      <c r="G38" s="46" t="s">
        <v>24</v>
      </c>
      <c r="H38" s="20"/>
    </row>
    <row r="39" spans="1:8" ht="15.75">
      <c r="A39" s="2"/>
      <c r="B39" s="72"/>
      <c r="C39" s="18"/>
      <c r="D39" s="14"/>
      <c r="E39" s="61"/>
      <c r="F39" s="35"/>
      <c r="G39" s="46" t="s">
        <v>24</v>
      </c>
      <c r="H39" s="20"/>
    </row>
    <row r="40" spans="1:8" ht="15.75">
      <c r="A40" s="2"/>
      <c r="B40" s="72"/>
      <c r="C40" s="47"/>
      <c r="D40" s="14"/>
      <c r="E40" s="61"/>
      <c r="F40" s="37"/>
      <c r="G40" s="27"/>
      <c r="H40" s="20"/>
    </row>
    <row r="41" spans="1:8" ht="15.75">
      <c r="A41" s="2"/>
      <c r="B41" s="36"/>
      <c r="C41" s="64" t="s">
        <v>15</v>
      </c>
      <c r="D41" s="14"/>
      <c r="E41" s="61"/>
      <c r="F41" s="22"/>
      <c r="G41" s="70">
        <f>SUM(G35:G40)</f>
        <v>6</v>
      </c>
      <c r="H41" s="38">
        <f>+G41/G45</f>
        <v>0.15873645779594425</v>
      </c>
    </row>
    <row r="42" spans="1:8" ht="15.75">
      <c r="A42" s="2"/>
      <c r="B42" s="28"/>
      <c r="C42" s="25"/>
      <c r="D42" s="14"/>
      <c r="E42" s="61"/>
      <c r="F42" s="22"/>
      <c r="G42" s="29"/>
      <c r="H42" s="40"/>
    </row>
    <row r="43" spans="1:8" ht="15.75">
      <c r="A43" s="2"/>
      <c r="B43" s="28"/>
      <c r="C43" s="25"/>
      <c r="D43" s="14"/>
      <c r="E43" s="14"/>
      <c r="F43" s="22"/>
      <c r="G43" s="29"/>
      <c r="H43" s="40"/>
    </row>
    <row r="44" spans="1:8" ht="15.75">
      <c r="A44" s="2"/>
      <c r="B44" s="30"/>
      <c r="C44" s="31"/>
      <c r="D44" s="15"/>
      <c r="E44" s="15"/>
      <c r="F44" s="32"/>
      <c r="G44" s="33"/>
      <c r="H44" s="41"/>
    </row>
    <row r="45" spans="1:8" ht="15.75">
      <c r="A45" s="2"/>
      <c r="B45" s="28"/>
      <c r="C45" s="64" t="s">
        <v>16</v>
      </c>
      <c r="D45" s="14"/>
      <c r="E45" s="14"/>
      <c r="F45" s="22"/>
      <c r="G45" s="70">
        <f>+G24+G32+G41</f>
        <v>37.798500000000004</v>
      </c>
      <c r="H45" s="38">
        <f>+G45/G45</f>
        <v>1</v>
      </c>
    </row>
    <row r="46" spans="1:8" ht="15.75">
      <c r="A46" s="2"/>
      <c r="B46" s="28"/>
      <c r="C46" s="25"/>
      <c r="D46" s="14"/>
      <c r="E46" s="14"/>
      <c r="F46" s="22"/>
      <c r="G46" s="34"/>
      <c r="H46" s="20"/>
    </row>
    <row r="47" spans="1:8" ht="15.75">
      <c r="A47" s="2"/>
      <c r="B47" s="28"/>
      <c r="C47" s="71" t="s">
        <v>17</v>
      </c>
      <c r="D47" s="14" t="s">
        <v>4</v>
      </c>
      <c r="E47" s="21">
        <v>13</v>
      </c>
      <c r="F47" s="22"/>
      <c r="G47" s="70">
        <f>+G45*13%</f>
        <v>4.913805000000001</v>
      </c>
      <c r="H47" s="40"/>
    </row>
    <row r="48" spans="1:8" ht="15.75">
      <c r="A48" s="2"/>
      <c r="B48" s="28"/>
      <c r="C48" s="25"/>
      <c r="D48" s="14"/>
      <c r="E48" s="21"/>
      <c r="F48" s="22"/>
      <c r="G48" s="34"/>
      <c r="H48" s="40"/>
    </row>
    <row r="49" spans="1:8" ht="15.75">
      <c r="A49" s="2"/>
      <c r="B49" s="28"/>
      <c r="C49" s="71" t="s">
        <v>18</v>
      </c>
      <c r="D49" s="14" t="s">
        <v>4</v>
      </c>
      <c r="E49" s="21">
        <v>10</v>
      </c>
      <c r="F49" s="22"/>
      <c r="G49" s="70">
        <f>(G45+G47)*10%</f>
        <v>4.271230500000001</v>
      </c>
      <c r="H49" s="40"/>
    </row>
    <row r="50" spans="1:8" ht="16.5" thickBot="1">
      <c r="A50" s="2"/>
      <c r="B50" s="28"/>
      <c r="C50" s="53"/>
      <c r="D50" s="54"/>
      <c r="E50" s="54"/>
      <c r="F50" s="55"/>
      <c r="G50" s="34"/>
      <c r="H50" s="20"/>
    </row>
    <row r="51" spans="1:8" ht="16.5" thickBot="1">
      <c r="A51" s="2"/>
      <c r="B51" s="57"/>
      <c r="C51" s="60" t="s">
        <v>19</v>
      </c>
      <c r="D51" s="80"/>
      <c r="E51" s="80"/>
      <c r="F51" s="77" t="s">
        <v>27</v>
      </c>
      <c r="G51" s="59">
        <f>+G49+G47+G45</f>
        <v>46.9835355</v>
      </c>
      <c r="H51" s="58"/>
    </row>
    <row r="52" spans="1:8" ht="16.5" thickBot="1">
      <c r="A52" s="2"/>
      <c r="B52" s="57"/>
      <c r="C52" s="60" t="s">
        <v>20</v>
      </c>
      <c r="D52" s="80"/>
      <c r="E52" s="80"/>
      <c r="F52" s="77" t="s">
        <v>34</v>
      </c>
      <c r="G52" s="59">
        <f>G51</f>
        <v>46.9835355</v>
      </c>
      <c r="H52" s="58"/>
    </row>
    <row r="53" spans="1:8" ht="16.5" thickBot="1">
      <c r="A53" s="2"/>
      <c r="B53" s="2"/>
      <c r="C53" s="2"/>
      <c r="D53" s="2"/>
      <c r="E53" s="73"/>
      <c r="F53" s="74"/>
      <c r="G53" s="74"/>
      <c r="H53" s="75"/>
    </row>
  </sheetData>
  <sheetProtection/>
  <mergeCells count="11">
    <mergeCell ref="B15:B16"/>
    <mergeCell ref="C15:C16"/>
    <mergeCell ref="D15:D16"/>
    <mergeCell ref="E15:E16"/>
    <mergeCell ref="F15:F16"/>
    <mergeCell ref="G15:G16"/>
    <mergeCell ref="H15:H16"/>
    <mergeCell ref="D51:E51"/>
    <mergeCell ref="D52:E52"/>
    <mergeCell ref="C3:G10"/>
    <mergeCell ref="C11:E11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F38" sqref="F38"/>
    </sheetView>
  </sheetViews>
  <sheetFormatPr defaultColWidth="11.5546875" defaultRowHeight="15"/>
  <cols>
    <col min="1" max="1" width="3.88671875" style="0" customWidth="1"/>
    <col min="2" max="2" width="6.4453125" style="0" customWidth="1"/>
    <col min="3" max="3" width="32.6640625" style="0" customWidth="1"/>
    <col min="4" max="4" width="7.5546875" style="0" customWidth="1"/>
    <col min="5" max="5" width="8.88671875" style="0" customWidth="1"/>
    <col min="6" max="6" width="9.4453125" style="0" customWidth="1"/>
    <col min="8" max="8" width="7.10546875" style="0" customWidth="1"/>
    <col min="9" max="9" width="4.1054687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2"/>
    </row>
    <row r="2" spans="1:8" ht="15.75">
      <c r="A2" s="2"/>
      <c r="B2" s="56"/>
      <c r="C2" s="51"/>
      <c r="D2" s="50"/>
      <c r="E2" s="50"/>
      <c r="F2" s="50"/>
      <c r="G2" s="50"/>
      <c r="H2" s="1"/>
    </row>
    <row r="3" spans="1:8" ht="15.75" customHeight="1">
      <c r="A3" s="2"/>
      <c r="B3" s="63" t="s">
        <v>2</v>
      </c>
      <c r="C3" s="81" t="s">
        <v>44</v>
      </c>
      <c r="D3" s="82"/>
      <c r="E3" s="82"/>
      <c r="F3" s="82"/>
      <c r="G3" s="83"/>
      <c r="H3" s="3"/>
    </row>
    <row r="4" spans="1:8" ht="15.75">
      <c r="A4" s="2"/>
      <c r="B4" s="63"/>
      <c r="C4" s="84"/>
      <c r="D4" s="85"/>
      <c r="E4" s="85"/>
      <c r="F4" s="85"/>
      <c r="G4" s="86"/>
      <c r="H4" s="3"/>
    </row>
    <row r="5" spans="1:8" ht="15.75">
      <c r="A5" s="2"/>
      <c r="B5" s="45"/>
      <c r="C5" s="84"/>
      <c r="D5" s="85"/>
      <c r="E5" s="85"/>
      <c r="F5" s="85"/>
      <c r="G5" s="86"/>
      <c r="H5" s="3"/>
    </row>
    <row r="6" spans="1:8" ht="15.75">
      <c r="A6" s="2"/>
      <c r="B6" s="45"/>
      <c r="C6" s="84"/>
      <c r="D6" s="85"/>
      <c r="E6" s="85"/>
      <c r="F6" s="85"/>
      <c r="G6" s="86"/>
      <c r="H6" s="3"/>
    </row>
    <row r="7" spans="1:8" ht="15.75">
      <c r="A7" s="2"/>
      <c r="B7" s="45"/>
      <c r="C7" s="84"/>
      <c r="D7" s="85"/>
      <c r="E7" s="85"/>
      <c r="F7" s="85"/>
      <c r="G7" s="86"/>
      <c r="H7" s="3"/>
    </row>
    <row r="8" spans="1:8" ht="15.75">
      <c r="A8" s="2"/>
      <c r="B8" s="43"/>
      <c r="C8" s="84"/>
      <c r="D8" s="85"/>
      <c r="E8" s="85"/>
      <c r="F8" s="85"/>
      <c r="G8" s="86"/>
      <c r="H8" s="3"/>
    </row>
    <row r="9" spans="1:8" ht="15.75">
      <c r="A9" s="2"/>
      <c r="B9" s="43"/>
      <c r="C9" s="84"/>
      <c r="D9" s="85"/>
      <c r="E9" s="85"/>
      <c r="F9" s="85"/>
      <c r="G9" s="86"/>
      <c r="H9" s="3"/>
    </row>
    <row r="10" spans="1:8" ht="15.75">
      <c r="A10" s="2"/>
      <c r="B10" s="45"/>
      <c r="C10" s="87"/>
      <c r="D10" s="88"/>
      <c r="E10" s="88"/>
      <c r="F10" s="88"/>
      <c r="G10" s="89"/>
      <c r="H10" s="3"/>
    </row>
    <row r="11" spans="1:8" ht="15.75">
      <c r="A11" s="2"/>
      <c r="B11" s="4"/>
      <c r="C11" s="90"/>
      <c r="D11" s="90"/>
      <c r="E11" s="91"/>
      <c r="F11" s="69" t="s">
        <v>3</v>
      </c>
      <c r="G11" s="69" t="s">
        <v>33</v>
      </c>
      <c r="H11" s="62"/>
    </row>
    <row r="12" spans="1:8" ht="15.75">
      <c r="A12" s="2"/>
      <c r="B12" s="5"/>
      <c r="C12" s="6"/>
      <c r="D12" s="6"/>
      <c r="E12" s="6"/>
      <c r="F12" s="6"/>
      <c r="G12" s="6"/>
      <c r="H12" s="7"/>
    </row>
    <row r="13" spans="1:8" ht="15.75">
      <c r="A13" s="2"/>
      <c r="B13" s="8" t="s">
        <v>1</v>
      </c>
      <c r="C13" s="9"/>
      <c r="D13" s="9"/>
      <c r="E13" s="9"/>
      <c r="F13" s="9"/>
      <c r="G13" s="9"/>
      <c r="H13" s="10"/>
    </row>
    <row r="14" spans="1:8" ht="15.75">
      <c r="A14" s="2"/>
      <c r="B14" s="11"/>
      <c r="C14" s="12"/>
      <c r="D14" s="12"/>
      <c r="E14" s="12"/>
      <c r="F14" s="12"/>
      <c r="G14" s="12"/>
      <c r="H14" s="13"/>
    </row>
    <row r="15" spans="1:8" ht="15.75">
      <c r="A15" s="2"/>
      <c r="B15" s="78" t="s">
        <v>2</v>
      </c>
      <c r="C15" s="92" t="s">
        <v>0</v>
      </c>
      <c r="D15" s="78" t="s">
        <v>3</v>
      </c>
      <c r="E15" s="78" t="s">
        <v>10</v>
      </c>
      <c r="F15" s="94" t="s">
        <v>8</v>
      </c>
      <c r="G15" s="78" t="s">
        <v>9</v>
      </c>
      <c r="H15" s="78" t="s">
        <v>4</v>
      </c>
    </row>
    <row r="16" spans="1:8" ht="15.75">
      <c r="A16" s="2"/>
      <c r="B16" s="79"/>
      <c r="C16" s="93"/>
      <c r="D16" s="79" t="s">
        <v>3</v>
      </c>
      <c r="E16" s="79"/>
      <c r="F16" s="95"/>
      <c r="G16" s="79"/>
      <c r="H16" s="79"/>
    </row>
    <row r="17" spans="1:8" ht="15.75">
      <c r="A17" s="2"/>
      <c r="B17" s="16"/>
      <c r="C17" s="17"/>
      <c r="D17" s="18"/>
      <c r="E17" s="14"/>
      <c r="F17" s="19"/>
      <c r="G17" s="18"/>
      <c r="H17" s="20"/>
    </row>
    <row r="18" spans="1:8" ht="15.75">
      <c r="A18" s="2"/>
      <c r="B18" s="16" t="s">
        <v>5</v>
      </c>
      <c r="C18" s="42" t="s">
        <v>22</v>
      </c>
      <c r="D18" s="18"/>
      <c r="E18" s="14"/>
      <c r="F18" s="19"/>
      <c r="G18" s="18"/>
      <c r="H18" s="20"/>
    </row>
    <row r="19" spans="1:8" ht="15.75">
      <c r="A19" s="2"/>
      <c r="B19" s="36"/>
      <c r="C19" s="18" t="s">
        <v>23</v>
      </c>
      <c r="D19" s="14" t="s">
        <v>6</v>
      </c>
      <c r="E19" s="61">
        <v>0.05</v>
      </c>
      <c r="F19" s="66">
        <v>23.29</v>
      </c>
      <c r="G19" s="52">
        <f>+F19*E19</f>
        <v>1.1645</v>
      </c>
      <c r="H19" s="20"/>
    </row>
    <row r="20" spans="1:8" ht="15.75">
      <c r="A20" s="2"/>
      <c r="B20" s="36"/>
      <c r="C20" s="18" t="s">
        <v>24</v>
      </c>
      <c r="D20" s="14" t="s">
        <v>24</v>
      </c>
      <c r="E20" s="68" t="s">
        <v>25</v>
      </c>
      <c r="F20" s="66" t="s">
        <v>24</v>
      </c>
      <c r="G20" s="52" t="s">
        <v>24</v>
      </c>
      <c r="H20" s="20"/>
    </row>
    <row r="21" spans="1:8" ht="15.75">
      <c r="A21" s="2"/>
      <c r="B21" s="36"/>
      <c r="C21" s="18" t="s">
        <v>24</v>
      </c>
      <c r="D21" s="14" t="s">
        <v>24</v>
      </c>
      <c r="E21" s="68" t="s">
        <v>24</v>
      </c>
      <c r="F21" s="49" t="s">
        <v>24</v>
      </c>
      <c r="G21" s="52" t="s">
        <v>24</v>
      </c>
      <c r="H21" s="20"/>
    </row>
    <row r="22" spans="1:8" ht="15.75">
      <c r="A22" s="2"/>
      <c r="B22" s="36"/>
      <c r="C22" s="48"/>
      <c r="D22" s="14"/>
      <c r="E22" s="65"/>
      <c r="F22" s="49"/>
      <c r="G22" s="67"/>
      <c r="H22" s="20"/>
    </row>
    <row r="23" spans="1:8" ht="15.75">
      <c r="A23" s="2"/>
      <c r="B23" s="36"/>
      <c r="C23" s="18"/>
      <c r="D23" s="14"/>
      <c r="E23" s="61"/>
      <c r="F23" s="35"/>
      <c r="G23" s="23"/>
      <c r="H23" s="20"/>
    </row>
    <row r="24" spans="1:8" ht="15.75">
      <c r="A24" s="2"/>
      <c r="B24" s="24"/>
      <c r="C24" s="64" t="s">
        <v>7</v>
      </c>
      <c r="D24" s="14"/>
      <c r="E24" s="61"/>
      <c r="F24" s="22"/>
      <c r="G24" s="70">
        <f>SUM(G19:G23)</f>
        <v>1.1645</v>
      </c>
      <c r="H24" s="39">
        <f>+G24/G45</f>
        <v>0.037497625204071454</v>
      </c>
    </row>
    <row r="25" spans="1:8" ht="15.75">
      <c r="A25" s="2"/>
      <c r="B25" s="24"/>
      <c r="C25" s="18"/>
      <c r="D25" s="14"/>
      <c r="E25" s="61"/>
      <c r="F25" s="22"/>
      <c r="G25" s="26"/>
      <c r="H25" s="20"/>
    </row>
    <row r="26" spans="1:8" ht="15.75">
      <c r="A26" s="2"/>
      <c r="B26" s="16" t="s">
        <v>11</v>
      </c>
      <c r="C26" s="42" t="s">
        <v>12</v>
      </c>
      <c r="D26" s="14"/>
      <c r="E26" s="61"/>
      <c r="F26" s="22"/>
      <c r="G26" s="26"/>
      <c r="H26" s="20"/>
    </row>
    <row r="27" spans="1:8" ht="15.75">
      <c r="A27" s="2"/>
      <c r="B27" s="72"/>
      <c r="C27" s="18"/>
      <c r="D27" s="14"/>
      <c r="E27" s="61"/>
      <c r="F27" s="35"/>
      <c r="G27" s="46"/>
      <c r="H27" s="20"/>
    </row>
    <row r="28" spans="1:8" ht="15.75">
      <c r="A28" s="2"/>
      <c r="B28" s="72"/>
      <c r="C28" s="76" t="s">
        <v>37</v>
      </c>
      <c r="D28" s="14" t="s">
        <v>31</v>
      </c>
      <c r="E28" s="61">
        <v>1</v>
      </c>
      <c r="F28" s="35">
        <v>14.25</v>
      </c>
      <c r="G28" s="46">
        <f>+F28*E28</f>
        <v>14.25</v>
      </c>
      <c r="H28" s="20"/>
    </row>
    <row r="29" spans="1:8" ht="15.75">
      <c r="A29" s="2"/>
      <c r="B29" s="72"/>
      <c r="C29" s="76" t="s">
        <v>29</v>
      </c>
      <c r="D29" s="14" t="s">
        <v>32</v>
      </c>
      <c r="E29" s="61">
        <v>0.16</v>
      </c>
      <c r="F29" s="35">
        <v>7.13</v>
      </c>
      <c r="G29" s="46">
        <f>+F29*E29</f>
        <v>1.1408</v>
      </c>
      <c r="H29" s="20"/>
    </row>
    <row r="30" spans="1:8" ht="15.75">
      <c r="A30" s="2"/>
      <c r="B30" s="72"/>
      <c r="C30" s="18" t="s">
        <v>47</v>
      </c>
      <c r="D30" s="14" t="s">
        <v>48</v>
      </c>
      <c r="E30" s="61">
        <v>0.34</v>
      </c>
      <c r="F30" s="35">
        <v>25</v>
      </c>
      <c r="G30" s="27">
        <f>+F30*E30</f>
        <v>8.5</v>
      </c>
      <c r="H30" s="20"/>
    </row>
    <row r="31" spans="1:8" ht="15.75">
      <c r="A31" s="2"/>
      <c r="B31" s="72"/>
      <c r="C31" s="18"/>
      <c r="D31" s="14"/>
      <c r="E31" s="61"/>
      <c r="F31" s="35"/>
      <c r="G31" s="27"/>
      <c r="H31" s="20"/>
    </row>
    <row r="32" spans="1:8" ht="15.75">
      <c r="A32" s="2"/>
      <c r="B32" s="72"/>
      <c r="C32" s="64" t="s">
        <v>13</v>
      </c>
      <c r="D32" s="14"/>
      <c r="E32" s="61"/>
      <c r="F32" s="22"/>
      <c r="G32" s="70">
        <f>SUM(G27:G31)</f>
        <v>23.8908</v>
      </c>
      <c r="H32" s="38">
        <f>+G32/G45</f>
        <v>0.7692986382356635</v>
      </c>
    </row>
    <row r="33" spans="1:8" ht="15.75">
      <c r="A33" s="2"/>
      <c r="B33" s="36"/>
      <c r="C33" s="18"/>
      <c r="D33" s="14"/>
      <c r="E33" s="61"/>
      <c r="F33" s="22"/>
      <c r="G33" s="26"/>
      <c r="H33" s="20"/>
    </row>
    <row r="34" spans="1:8" ht="15.75">
      <c r="A34" s="2"/>
      <c r="B34" s="16" t="s">
        <v>14</v>
      </c>
      <c r="C34" s="44" t="s">
        <v>21</v>
      </c>
      <c r="D34" s="18"/>
      <c r="E34" s="61"/>
      <c r="F34" s="22"/>
      <c r="G34" s="26"/>
      <c r="H34" s="20"/>
    </row>
    <row r="35" spans="1:8" ht="15.75">
      <c r="A35" s="2"/>
      <c r="B35" s="36"/>
      <c r="C35" s="47"/>
      <c r="D35" s="14"/>
      <c r="E35" s="61"/>
      <c r="F35" s="35"/>
      <c r="G35" s="46" t="s">
        <v>24</v>
      </c>
      <c r="H35" s="20"/>
    </row>
    <row r="36" spans="1:8" ht="15.75">
      <c r="A36" s="2"/>
      <c r="B36" s="36"/>
      <c r="C36" s="47" t="s">
        <v>26</v>
      </c>
      <c r="D36" s="14" t="s">
        <v>6</v>
      </c>
      <c r="E36" s="61">
        <v>0.02</v>
      </c>
      <c r="F36" s="35">
        <v>120</v>
      </c>
      <c r="G36" s="46">
        <f>+F36*E36</f>
        <v>2.4</v>
      </c>
      <c r="H36" s="20"/>
    </row>
    <row r="37" spans="1:8" ht="15.75">
      <c r="A37" s="2"/>
      <c r="B37" s="36"/>
      <c r="C37" s="47" t="s">
        <v>28</v>
      </c>
      <c r="D37" s="14" t="s">
        <v>48</v>
      </c>
      <c r="E37" s="61">
        <v>1</v>
      </c>
      <c r="F37" s="35">
        <v>3.6</v>
      </c>
      <c r="G37" s="46">
        <f>+F37*E37</f>
        <v>3.6</v>
      </c>
      <c r="H37" s="20"/>
    </row>
    <row r="38" spans="1:8" ht="15.75">
      <c r="A38" s="2"/>
      <c r="B38" s="72"/>
      <c r="C38" s="47"/>
      <c r="D38" s="14"/>
      <c r="E38" s="61"/>
      <c r="F38" s="35"/>
      <c r="G38" s="46" t="s">
        <v>24</v>
      </c>
      <c r="H38" s="20"/>
    </row>
    <row r="39" spans="1:8" ht="15.75">
      <c r="A39" s="2"/>
      <c r="B39" s="72"/>
      <c r="C39" s="18"/>
      <c r="D39" s="14"/>
      <c r="E39" s="61"/>
      <c r="F39" s="35"/>
      <c r="G39" s="46" t="s">
        <v>24</v>
      </c>
      <c r="H39" s="20"/>
    </row>
    <row r="40" spans="1:8" ht="15.75">
      <c r="A40" s="2"/>
      <c r="B40" s="72"/>
      <c r="C40" s="47"/>
      <c r="D40" s="14"/>
      <c r="E40" s="61"/>
      <c r="F40" s="37"/>
      <c r="G40" s="27"/>
      <c r="H40" s="20"/>
    </row>
    <row r="41" spans="1:8" ht="15.75">
      <c r="A41" s="2"/>
      <c r="B41" s="36"/>
      <c r="C41" s="64" t="s">
        <v>15</v>
      </c>
      <c r="D41" s="14"/>
      <c r="E41" s="61"/>
      <c r="F41" s="22"/>
      <c r="G41" s="70">
        <f>SUM(G35:G40)</f>
        <v>6</v>
      </c>
      <c r="H41" s="38">
        <f>+G41/G45</f>
        <v>0.19320373656026507</v>
      </c>
    </row>
    <row r="42" spans="1:8" ht="15.75">
      <c r="A42" s="2"/>
      <c r="B42" s="28"/>
      <c r="C42" s="25"/>
      <c r="D42" s="14"/>
      <c r="E42" s="61"/>
      <c r="F42" s="22"/>
      <c r="G42" s="29"/>
      <c r="H42" s="40"/>
    </row>
    <row r="43" spans="1:8" ht="15.75">
      <c r="A43" s="2"/>
      <c r="B43" s="28"/>
      <c r="C43" s="25"/>
      <c r="D43" s="14"/>
      <c r="E43" s="14"/>
      <c r="F43" s="22"/>
      <c r="G43" s="29"/>
      <c r="H43" s="40"/>
    </row>
    <row r="44" spans="1:8" ht="15.75">
      <c r="A44" s="2"/>
      <c r="B44" s="30"/>
      <c r="C44" s="31"/>
      <c r="D44" s="15"/>
      <c r="E44" s="15"/>
      <c r="F44" s="32"/>
      <c r="G44" s="33"/>
      <c r="H44" s="41"/>
    </row>
    <row r="45" spans="1:8" ht="15.75">
      <c r="A45" s="2"/>
      <c r="B45" s="28"/>
      <c r="C45" s="64" t="s">
        <v>16</v>
      </c>
      <c r="D45" s="14"/>
      <c r="E45" s="14"/>
      <c r="F45" s="22"/>
      <c r="G45" s="70">
        <f>+G24+G32+G41</f>
        <v>31.0553</v>
      </c>
      <c r="H45" s="38">
        <f>+G45/G45</f>
        <v>1</v>
      </c>
    </row>
    <row r="46" spans="1:8" ht="15.75">
      <c r="A46" s="2"/>
      <c r="B46" s="28"/>
      <c r="C46" s="25"/>
      <c r="D46" s="14"/>
      <c r="E46" s="14"/>
      <c r="F46" s="22"/>
      <c r="G46" s="34"/>
      <c r="H46" s="20"/>
    </row>
    <row r="47" spans="1:8" ht="15.75">
      <c r="A47" s="2"/>
      <c r="B47" s="28"/>
      <c r="C47" s="71" t="s">
        <v>17</v>
      </c>
      <c r="D47" s="14" t="s">
        <v>4</v>
      </c>
      <c r="E47" s="21">
        <v>13</v>
      </c>
      <c r="F47" s="22"/>
      <c r="G47" s="70">
        <f>+G45*13%</f>
        <v>4.037189</v>
      </c>
      <c r="H47" s="40"/>
    </row>
    <row r="48" spans="1:8" ht="15.75">
      <c r="A48" s="2"/>
      <c r="B48" s="28"/>
      <c r="C48" s="25"/>
      <c r="D48" s="14"/>
      <c r="E48" s="21"/>
      <c r="F48" s="22"/>
      <c r="G48" s="34"/>
      <c r="H48" s="40"/>
    </row>
    <row r="49" spans="1:8" ht="15.75">
      <c r="A49" s="2"/>
      <c r="B49" s="28"/>
      <c r="C49" s="71" t="s">
        <v>18</v>
      </c>
      <c r="D49" s="14" t="s">
        <v>4</v>
      </c>
      <c r="E49" s="21">
        <v>10</v>
      </c>
      <c r="F49" s="22"/>
      <c r="G49" s="70">
        <f>(G45+G47)*10%</f>
        <v>3.5092489000000002</v>
      </c>
      <c r="H49" s="40"/>
    </row>
    <row r="50" spans="1:8" ht="16.5" thickBot="1">
      <c r="A50" s="2"/>
      <c r="B50" s="28"/>
      <c r="C50" s="53"/>
      <c r="D50" s="54"/>
      <c r="E50" s="54"/>
      <c r="F50" s="55"/>
      <c r="G50" s="34"/>
      <c r="H50" s="20"/>
    </row>
    <row r="51" spans="1:8" ht="16.5" thickBot="1">
      <c r="A51" s="2"/>
      <c r="B51" s="57"/>
      <c r="C51" s="60" t="s">
        <v>19</v>
      </c>
      <c r="D51" s="80"/>
      <c r="E51" s="80"/>
      <c r="F51" s="77" t="s">
        <v>27</v>
      </c>
      <c r="G51" s="59">
        <f>+G49+G47+G45</f>
        <v>38.601737899999996</v>
      </c>
      <c r="H51" s="58"/>
    </row>
    <row r="52" spans="1:8" ht="16.5" thickBot="1">
      <c r="A52" s="2"/>
      <c r="B52" s="57"/>
      <c r="C52" s="60" t="s">
        <v>20</v>
      </c>
      <c r="D52" s="80"/>
      <c r="E52" s="80"/>
      <c r="F52" s="77" t="s">
        <v>34</v>
      </c>
      <c r="G52" s="59">
        <f>G51</f>
        <v>38.601737899999996</v>
      </c>
      <c r="H52" s="58"/>
    </row>
    <row r="53" spans="1:8" ht="16.5" thickBot="1">
      <c r="A53" s="2"/>
      <c r="B53" s="2"/>
      <c r="C53" s="2"/>
      <c r="D53" s="2"/>
      <c r="E53" s="73"/>
      <c r="F53" s="74"/>
      <c r="G53" s="74"/>
      <c r="H53" s="75"/>
    </row>
  </sheetData>
  <sheetProtection/>
  <mergeCells count="11">
    <mergeCell ref="B15:B16"/>
    <mergeCell ref="C15:C16"/>
    <mergeCell ref="D15:D16"/>
    <mergeCell ref="E15:E16"/>
    <mergeCell ref="F15:F16"/>
    <mergeCell ref="G15:G16"/>
    <mergeCell ref="H15:H16"/>
    <mergeCell ref="D51:E51"/>
    <mergeCell ref="D52:E52"/>
    <mergeCell ref="C3:G10"/>
    <mergeCell ref="C11:E11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F38" sqref="F38"/>
    </sheetView>
  </sheetViews>
  <sheetFormatPr defaultColWidth="11.5546875" defaultRowHeight="15"/>
  <cols>
    <col min="1" max="1" width="2.88671875" style="0" customWidth="1"/>
    <col min="2" max="2" width="5.3359375" style="0" customWidth="1"/>
    <col min="3" max="3" width="40.6640625" style="0" customWidth="1"/>
    <col min="4" max="4" width="4.3359375" style="0" customWidth="1"/>
    <col min="5" max="5" width="7.5546875" style="0" customWidth="1"/>
    <col min="6" max="6" width="12.6640625" style="0" customWidth="1"/>
    <col min="7" max="7" width="11.6640625" style="0" customWidth="1"/>
    <col min="8" max="8" width="7.6640625" style="0" customWidth="1"/>
    <col min="9" max="9" width="3.8867187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2"/>
    </row>
    <row r="2" spans="1:8" ht="15.75">
      <c r="A2" s="2"/>
      <c r="B2" s="56"/>
      <c r="C2" s="51"/>
      <c r="D2" s="50"/>
      <c r="E2" s="50"/>
      <c r="F2" s="50"/>
      <c r="G2" s="50"/>
      <c r="H2" s="1"/>
    </row>
    <row r="3" spans="1:8" ht="15.75" customHeight="1">
      <c r="A3" s="2"/>
      <c r="B3" s="63" t="s">
        <v>2</v>
      </c>
      <c r="C3" s="81" t="s">
        <v>45</v>
      </c>
      <c r="D3" s="82"/>
      <c r="E3" s="82"/>
      <c r="F3" s="82"/>
      <c r="G3" s="83"/>
      <c r="H3" s="3"/>
    </row>
    <row r="4" spans="1:8" ht="15.75">
      <c r="A4" s="2"/>
      <c r="B4" s="63"/>
      <c r="C4" s="84"/>
      <c r="D4" s="85"/>
      <c r="E4" s="85"/>
      <c r="F4" s="85"/>
      <c r="G4" s="86"/>
      <c r="H4" s="3"/>
    </row>
    <row r="5" spans="1:8" ht="15.75">
      <c r="A5" s="2"/>
      <c r="B5" s="45"/>
      <c r="C5" s="84"/>
      <c r="D5" s="85"/>
      <c r="E5" s="85"/>
      <c r="F5" s="85"/>
      <c r="G5" s="86"/>
      <c r="H5" s="3"/>
    </row>
    <row r="6" spans="1:8" ht="15.75">
      <c r="A6" s="2"/>
      <c r="B6" s="45"/>
      <c r="C6" s="84"/>
      <c r="D6" s="85"/>
      <c r="E6" s="85"/>
      <c r="F6" s="85"/>
      <c r="G6" s="86"/>
      <c r="H6" s="3"/>
    </row>
    <row r="7" spans="1:8" ht="15.75">
      <c r="A7" s="2"/>
      <c r="B7" s="45"/>
      <c r="C7" s="84"/>
      <c r="D7" s="85"/>
      <c r="E7" s="85"/>
      <c r="F7" s="85"/>
      <c r="G7" s="86"/>
      <c r="H7" s="3"/>
    </row>
    <row r="8" spans="1:8" ht="15.75">
      <c r="A8" s="2"/>
      <c r="B8" s="43"/>
      <c r="C8" s="84"/>
      <c r="D8" s="85"/>
      <c r="E8" s="85"/>
      <c r="F8" s="85"/>
      <c r="G8" s="86"/>
      <c r="H8" s="3"/>
    </row>
    <row r="9" spans="1:8" ht="15.75">
      <c r="A9" s="2"/>
      <c r="B9" s="43"/>
      <c r="C9" s="84"/>
      <c r="D9" s="85"/>
      <c r="E9" s="85"/>
      <c r="F9" s="85"/>
      <c r="G9" s="86"/>
      <c r="H9" s="3"/>
    </row>
    <row r="10" spans="1:8" ht="15.75">
      <c r="A10" s="2"/>
      <c r="B10" s="45"/>
      <c r="C10" s="87"/>
      <c r="D10" s="88"/>
      <c r="E10" s="88"/>
      <c r="F10" s="88"/>
      <c r="G10" s="89"/>
      <c r="H10" s="3"/>
    </row>
    <row r="11" spans="1:8" ht="15.75">
      <c r="A11" s="2"/>
      <c r="B11" s="4"/>
      <c r="C11" s="90"/>
      <c r="D11" s="90"/>
      <c r="E11" s="91"/>
      <c r="F11" s="69" t="s">
        <v>3</v>
      </c>
      <c r="G11" s="69" t="s">
        <v>33</v>
      </c>
      <c r="H11" s="62"/>
    </row>
    <row r="12" spans="1:8" ht="15.75">
      <c r="A12" s="2"/>
      <c r="B12" s="5"/>
      <c r="C12" s="6"/>
      <c r="D12" s="6"/>
      <c r="E12" s="6"/>
      <c r="F12" s="6"/>
      <c r="G12" s="6"/>
      <c r="H12" s="7"/>
    </row>
    <row r="13" spans="1:8" ht="15.75">
      <c r="A13" s="2"/>
      <c r="B13" s="8" t="s">
        <v>1</v>
      </c>
      <c r="C13" s="9"/>
      <c r="D13" s="9"/>
      <c r="E13" s="9"/>
      <c r="F13" s="9"/>
      <c r="G13" s="9"/>
      <c r="H13" s="10"/>
    </row>
    <row r="14" spans="1:8" ht="15.75">
      <c r="A14" s="2"/>
      <c r="B14" s="11"/>
      <c r="C14" s="12"/>
      <c r="D14" s="12"/>
      <c r="E14" s="12"/>
      <c r="F14" s="12"/>
      <c r="G14" s="12"/>
      <c r="H14" s="13"/>
    </row>
    <row r="15" spans="1:8" ht="15.75">
      <c r="A15" s="2"/>
      <c r="B15" s="78" t="s">
        <v>2</v>
      </c>
      <c r="C15" s="92" t="s">
        <v>0</v>
      </c>
      <c r="D15" s="78" t="s">
        <v>3</v>
      </c>
      <c r="E15" s="78" t="s">
        <v>10</v>
      </c>
      <c r="F15" s="94" t="s">
        <v>8</v>
      </c>
      <c r="G15" s="78" t="s">
        <v>9</v>
      </c>
      <c r="H15" s="78" t="s">
        <v>4</v>
      </c>
    </row>
    <row r="16" spans="1:8" ht="15.75">
      <c r="A16" s="2"/>
      <c r="B16" s="79"/>
      <c r="C16" s="93"/>
      <c r="D16" s="79" t="s">
        <v>3</v>
      </c>
      <c r="E16" s="79"/>
      <c r="F16" s="95"/>
      <c r="G16" s="79"/>
      <c r="H16" s="79"/>
    </row>
    <row r="17" spans="1:8" ht="15.75">
      <c r="A17" s="2"/>
      <c r="B17" s="16"/>
      <c r="C17" s="17"/>
      <c r="D17" s="18"/>
      <c r="E17" s="14"/>
      <c r="F17" s="19"/>
      <c r="G17" s="18"/>
      <c r="H17" s="20"/>
    </row>
    <row r="18" spans="1:8" ht="15.75">
      <c r="A18" s="2"/>
      <c r="B18" s="16" t="s">
        <v>5</v>
      </c>
      <c r="C18" s="42" t="s">
        <v>22</v>
      </c>
      <c r="D18" s="18"/>
      <c r="E18" s="14"/>
      <c r="F18" s="19"/>
      <c r="G18" s="18"/>
      <c r="H18" s="20"/>
    </row>
    <row r="19" spans="1:8" ht="15.75">
      <c r="A19" s="2"/>
      <c r="B19" s="36"/>
      <c r="C19" s="18" t="s">
        <v>23</v>
      </c>
      <c r="D19" s="14" t="s">
        <v>6</v>
      </c>
      <c r="E19" s="61">
        <v>0.05</v>
      </c>
      <c r="F19" s="66">
        <v>23.29</v>
      </c>
      <c r="G19" s="52">
        <f>+F19*E19</f>
        <v>1.1645</v>
      </c>
      <c r="H19" s="20"/>
    </row>
    <row r="20" spans="1:8" ht="15.75">
      <c r="A20" s="2"/>
      <c r="B20" s="36"/>
      <c r="C20" s="18" t="s">
        <v>24</v>
      </c>
      <c r="D20" s="14" t="s">
        <v>24</v>
      </c>
      <c r="E20" s="68" t="s">
        <v>25</v>
      </c>
      <c r="F20" s="66" t="s">
        <v>24</v>
      </c>
      <c r="G20" s="52" t="s">
        <v>24</v>
      </c>
      <c r="H20" s="20"/>
    </row>
    <row r="21" spans="1:8" ht="15.75">
      <c r="A21" s="2"/>
      <c r="B21" s="36"/>
      <c r="C21" s="18" t="s">
        <v>24</v>
      </c>
      <c r="D21" s="14" t="s">
        <v>24</v>
      </c>
      <c r="E21" s="68" t="s">
        <v>24</v>
      </c>
      <c r="F21" s="49" t="s">
        <v>24</v>
      </c>
      <c r="G21" s="52" t="s">
        <v>24</v>
      </c>
      <c r="H21" s="20"/>
    </row>
    <row r="22" spans="1:8" ht="15.75">
      <c r="A22" s="2"/>
      <c r="B22" s="36"/>
      <c r="C22" s="48"/>
      <c r="D22" s="14"/>
      <c r="E22" s="65"/>
      <c r="F22" s="49"/>
      <c r="G22" s="67"/>
      <c r="H22" s="20"/>
    </row>
    <row r="23" spans="1:8" ht="15.75">
      <c r="A23" s="2"/>
      <c r="B23" s="36"/>
      <c r="C23" s="18"/>
      <c r="D23" s="14"/>
      <c r="E23" s="61"/>
      <c r="F23" s="35"/>
      <c r="G23" s="23"/>
      <c r="H23" s="20"/>
    </row>
    <row r="24" spans="1:8" ht="15.75">
      <c r="A24" s="2"/>
      <c r="B24" s="24"/>
      <c r="C24" s="64" t="s">
        <v>7</v>
      </c>
      <c r="D24" s="14"/>
      <c r="E24" s="61"/>
      <c r="F24" s="22"/>
      <c r="G24" s="70">
        <f>SUM(G19:G23)</f>
        <v>1.1645</v>
      </c>
      <c r="H24" s="39">
        <f>+G24/G45</f>
        <v>0.046369113272835154</v>
      </c>
    </row>
    <row r="25" spans="1:8" ht="15.75">
      <c r="A25" s="2"/>
      <c r="B25" s="24"/>
      <c r="C25" s="18"/>
      <c r="D25" s="14"/>
      <c r="E25" s="61"/>
      <c r="F25" s="22"/>
      <c r="G25" s="26"/>
      <c r="H25" s="20"/>
    </row>
    <row r="26" spans="1:8" ht="15.75">
      <c r="A26" s="2"/>
      <c r="B26" s="16" t="s">
        <v>11</v>
      </c>
      <c r="C26" s="42" t="s">
        <v>12</v>
      </c>
      <c r="D26" s="14"/>
      <c r="E26" s="61"/>
      <c r="F26" s="22"/>
      <c r="G26" s="26"/>
      <c r="H26" s="20"/>
    </row>
    <row r="27" spans="1:8" ht="15.75">
      <c r="A27" s="2"/>
      <c r="B27" s="72"/>
      <c r="D27" s="14"/>
      <c r="E27" s="61"/>
      <c r="F27" s="35"/>
      <c r="G27" s="46"/>
      <c r="H27" s="20"/>
    </row>
    <row r="28" spans="1:8" ht="15.75">
      <c r="A28" s="2"/>
      <c r="B28" s="72"/>
      <c r="C28" s="76" t="s">
        <v>36</v>
      </c>
      <c r="D28" s="14" t="s">
        <v>31</v>
      </c>
      <c r="E28" s="61">
        <v>1</v>
      </c>
      <c r="F28" s="35">
        <v>8.75</v>
      </c>
      <c r="G28" s="46">
        <f>+F28*E28</f>
        <v>8.75</v>
      </c>
      <c r="H28" s="20"/>
    </row>
    <row r="29" spans="1:8" ht="15.75">
      <c r="A29" s="2"/>
      <c r="B29" s="72"/>
      <c r="C29" s="76" t="s">
        <v>29</v>
      </c>
      <c r="D29" s="14" t="s">
        <v>32</v>
      </c>
      <c r="E29" s="61">
        <v>0.16</v>
      </c>
      <c r="F29" s="35">
        <v>4.37</v>
      </c>
      <c r="G29" s="46">
        <f>+F29*E29</f>
        <v>0.6992</v>
      </c>
      <c r="H29" s="20"/>
    </row>
    <row r="30" spans="1:8" ht="15.75">
      <c r="A30" s="2"/>
      <c r="B30" s="72"/>
      <c r="C30" s="18" t="s">
        <v>47</v>
      </c>
      <c r="D30" s="14" t="s">
        <v>48</v>
      </c>
      <c r="E30" s="61">
        <v>0.34</v>
      </c>
      <c r="F30" s="35">
        <v>25</v>
      </c>
      <c r="G30" s="27">
        <f>+F30*E30</f>
        <v>8.5</v>
      </c>
      <c r="H30" s="20"/>
    </row>
    <row r="31" spans="1:8" ht="15.75">
      <c r="A31" s="2"/>
      <c r="B31" s="72"/>
      <c r="C31" s="18"/>
      <c r="D31" s="14"/>
      <c r="E31" s="61"/>
      <c r="F31" s="35"/>
      <c r="G31" s="27"/>
      <c r="H31" s="20"/>
    </row>
    <row r="32" spans="1:8" ht="15.75">
      <c r="A32" s="2"/>
      <c r="B32" s="72"/>
      <c r="C32" s="64" t="s">
        <v>13</v>
      </c>
      <c r="D32" s="14"/>
      <c r="E32" s="61"/>
      <c r="F32" s="22"/>
      <c r="G32" s="70">
        <f>SUM(G27:G31)</f>
        <v>17.949199999999998</v>
      </c>
      <c r="H32" s="38">
        <f>+G32/G45</f>
        <v>0.7147174649693195</v>
      </c>
    </row>
    <row r="33" spans="1:8" ht="15.75">
      <c r="A33" s="2"/>
      <c r="B33" s="36"/>
      <c r="C33" s="18"/>
      <c r="D33" s="14"/>
      <c r="E33" s="61"/>
      <c r="F33" s="22"/>
      <c r="G33" s="26"/>
      <c r="H33" s="20"/>
    </row>
    <row r="34" spans="1:8" ht="15.75">
      <c r="A34" s="2"/>
      <c r="B34" s="16" t="s">
        <v>14</v>
      </c>
      <c r="C34" s="44" t="s">
        <v>21</v>
      </c>
      <c r="D34" s="18"/>
      <c r="E34" s="61"/>
      <c r="F34" s="22"/>
      <c r="G34" s="26"/>
      <c r="H34" s="20"/>
    </row>
    <row r="35" spans="1:8" ht="15.75">
      <c r="A35" s="2"/>
      <c r="B35" s="36"/>
      <c r="C35" s="47"/>
      <c r="D35" s="14"/>
      <c r="E35" s="61"/>
      <c r="F35" s="35"/>
      <c r="G35" s="46" t="s">
        <v>24</v>
      </c>
      <c r="H35" s="20"/>
    </row>
    <row r="36" spans="1:8" ht="15.75">
      <c r="A36" s="2"/>
      <c r="B36" s="36"/>
      <c r="C36" s="47" t="s">
        <v>26</v>
      </c>
      <c r="D36" s="14" t="s">
        <v>6</v>
      </c>
      <c r="E36" s="61">
        <v>0.02</v>
      </c>
      <c r="F36" s="35">
        <v>120</v>
      </c>
      <c r="G36" s="46">
        <f>+F36*E36</f>
        <v>2.4</v>
      </c>
      <c r="H36" s="20"/>
    </row>
    <row r="37" spans="1:8" ht="15.75">
      <c r="A37" s="2"/>
      <c r="B37" s="36"/>
      <c r="C37" s="47" t="s">
        <v>28</v>
      </c>
      <c r="D37" s="14" t="s">
        <v>32</v>
      </c>
      <c r="E37" s="61">
        <v>1</v>
      </c>
      <c r="F37" s="35">
        <v>3.6</v>
      </c>
      <c r="G37" s="46">
        <f>+F37*E37</f>
        <v>3.6</v>
      </c>
      <c r="H37" s="20"/>
    </row>
    <row r="38" spans="1:8" ht="15.75">
      <c r="A38" s="2"/>
      <c r="B38" s="72"/>
      <c r="C38" s="47"/>
      <c r="D38" s="14"/>
      <c r="E38" s="61"/>
      <c r="F38" s="35"/>
      <c r="G38" s="46" t="s">
        <v>24</v>
      </c>
      <c r="H38" s="20"/>
    </row>
    <row r="39" spans="1:8" ht="15.75">
      <c r="A39" s="2"/>
      <c r="B39" s="72"/>
      <c r="C39" s="18"/>
      <c r="D39" s="14"/>
      <c r="E39" s="61"/>
      <c r="F39" s="35"/>
      <c r="G39" s="46" t="s">
        <v>24</v>
      </c>
      <c r="H39" s="20"/>
    </row>
    <row r="40" spans="1:8" ht="15.75">
      <c r="A40" s="2"/>
      <c r="B40" s="72"/>
      <c r="C40" s="47"/>
      <c r="D40" s="14"/>
      <c r="E40" s="61"/>
      <c r="F40" s="37"/>
      <c r="G40" s="27"/>
      <c r="H40" s="20"/>
    </row>
    <row r="41" spans="1:8" ht="15.75">
      <c r="A41" s="2"/>
      <c r="B41" s="36"/>
      <c r="C41" s="64" t="s">
        <v>15</v>
      </c>
      <c r="D41" s="14"/>
      <c r="E41" s="61"/>
      <c r="F41" s="22"/>
      <c r="G41" s="70">
        <f>SUM(G35:G40)</f>
        <v>6</v>
      </c>
      <c r="H41" s="38">
        <f>+G41/G45</f>
        <v>0.23891342175784533</v>
      </c>
    </row>
    <row r="42" spans="1:8" ht="15.75">
      <c r="A42" s="2"/>
      <c r="B42" s="28"/>
      <c r="C42" s="25"/>
      <c r="D42" s="14"/>
      <c r="E42" s="61"/>
      <c r="F42" s="22"/>
      <c r="G42" s="29"/>
      <c r="H42" s="40"/>
    </row>
    <row r="43" spans="1:8" ht="15.75">
      <c r="A43" s="2"/>
      <c r="B43" s="28"/>
      <c r="C43" s="25"/>
      <c r="D43" s="14"/>
      <c r="E43" s="14"/>
      <c r="F43" s="22"/>
      <c r="G43" s="29"/>
      <c r="H43" s="40"/>
    </row>
    <row r="44" spans="1:8" ht="15.75">
      <c r="A44" s="2"/>
      <c r="B44" s="30"/>
      <c r="C44" s="31"/>
      <c r="D44" s="15"/>
      <c r="E44" s="15"/>
      <c r="F44" s="32"/>
      <c r="G44" s="33"/>
      <c r="H44" s="41"/>
    </row>
    <row r="45" spans="1:8" ht="15.75">
      <c r="A45" s="2"/>
      <c r="B45" s="28"/>
      <c r="C45" s="64" t="s">
        <v>16</v>
      </c>
      <c r="D45" s="14"/>
      <c r="E45" s="14"/>
      <c r="F45" s="22"/>
      <c r="G45" s="70">
        <f>+G24+G32+G41</f>
        <v>25.113699999999998</v>
      </c>
      <c r="H45" s="38">
        <f>+G45/G45</f>
        <v>1</v>
      </c>
    </row>
    <row r="46" spans="1:8" ht="15.75">
      <c r="A46" s="2"/>
      <c r="B46" s="28"/>
      <c r="C46" s="25"/>
      <c r="D46" s="14"/>
      <c r="E46" s="14"/>
      <c r="F46" s="22"/>
      <c r="G46" s="34"/>
      <c r="H46" s="20"/>
    </row>
    <row r="47" spans="1:8" ht="15.75">
      <c r="A47" s="2"/>
      <c r="B47" s="28"/>
      <c r="C47" s="71" t="s">
        <v>17</v>
      </c>
      <c r="D47" s="14" t="s">
        <v>4</v>
      </c>
      <c r="E47" s="21">
        <v>13</v>
      </c>
      <c r="F47" s="22"/>
      <c r="G47" s="70">
        <f>+G45*13%</f>
        <v>3.2647809999999997</v>
      </c>
      <c r="H47" s="40"/>
    </row>
    <row r="48" spans="1:8" ht="15.75">
      <c r="A48" s="2"/>
      <c r="B48" s="28"/>
      <c r="C48" s="25"/>
      <c r="D48" s="14"/>
      <c r="E48" s="21"/>
      <c r="F48" s="22"/>
      <c r="G48" s="34"/>
      <c r="H48" s="40"/>
    </row>
    <row r="49" spans="1:8" ht="15.75">
      <c r="A49" s="2"/>
      <c r="B49" s="28"/>
      <c r="C49" s="71" t="s">
        <v>18</v>
      </c>
      <c r="D49" s="14" t="s">
        <v>4</v>
      </c>
      <c r="E49" s="21">
        <v>10</v>
      </c>
      <c r="F49" s="22"/>
      <c r="G49" s="70">
        <f>(G45+G47)*10%</f>
        <v>2.8378481</v>
      </c>
      <c r="H49" s="40"/>
    </row>
    <row r="50" spans="1:8" ht="16.5" thickBot="1">
      <c r="A50" s="2"/>
      <c r="B50" s="28"/>
      <c r="C50" s="53"/>
      <c r="D50" s="54"/>
      <c r="E50" s="54"/>
      <c r="F50" s="55"/>
      <c r="G50" s="34"/>
      <c r="H50" s="20"/>
    </row>
    <row r="51" spans="1:8" ht="16.5" thickBot="1">
      <c r="A51" s="2"/>
      <c r="B51" s="57"/>
      <c r="C51" s="60" t="s">
        <v>19</v>
      </c>
      <c r="D51" s="80"/>
      <c r="E51" s="80"/>
      <c r="F51" s="77" t="s">
        <v>27</v>
      </c>
      <c r="G51" s="59">
        <f>+G49+G47+G45</f>
        <v>31.216329099999996</v>
      </c>
      <c r="H51" s="58"/>
    </row>
    <row r="52" spans="1:8" ht="16.5" thickBot="1">
      <c r="A52" s="2"/>
      <c r="B52" s="57"/>
      <c r="C52" s="60" t="s">
        <v>20</v>
      </c>
      <c r="D52" s="80"/>
      <c r="E52" s="80"/>
      <c r="F52" s="77" t="s">
        <v>34</v>
      </c>
      <c r="G52" s="59">
        <f>G51</f>
        <v>31.216329099999996</v>
      </c>
      <c r="H52" s="58"/>
    </row>
    <row r="53" spans="1:8" ht="16.5" thickBot="1">
      <c r="A53" s="2"/>
      <c r="B53" s="2"/>
      <c r="C53" s="2"/>
      <c r="D53" s="2"/>
      <c r="E53" s="73"/>
      <c r="F53" s="74"/>
      <c r="G53" s="74"/>
      <c r="H53" s="75"/>
    </row>
  </sheetData>
  <sheetProtection/>
  <mergeCells count="11">
    <mergeCell ref="B15:B16"/>
    <mergeCell ref="C15:C16"/>
    <mergeCell ref="D15:D16"/>
    <mergeCell ref="E15:E16"/>
    <mergeCell ref="F15:F16"/>
    <mergeCell ref="G15:G16"/>
    <mergeCell ref="C3:G10"/>
    <mergeCell ref="C11:E11"/>
    <mergeCell ref="D51:E51"/>
    <mergeCell ref="D52:E52"/>
    <mergeCell ref="H15:H16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tabellino d'offerta</dc:title>
  <dc:subject>tabellino base</dc:subject>
  <dc:creator>xxxxxxx</dc:creator>
  <cp:keywords/>
  <dc:description/>
  <cp:lastModifiedBy>Marco Cremona</cp:lastModifiedBy>
  <cp:lastPrinted>2012-06-18T12:11:14Z</cp:lastPrinted>
  <dcterms:created xsi:type="dcterms:W3CDTF">1999-02-15T08:23:19Z</dcterms:created>
  <dcterms:modified xsi:type="dcterms:W3CDTF">2019-09-07T11:34:01Z</dcterms:modified>
  <cp:category/>
  <cp:version/>
  <cp:contentType/>
  <cp:contentStatus/>
</cp:coreProperties>
</file>